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F:\Grass\GRASS von\Fachdokumentationen\Statistik-Report\Statistik Report 2023\"/>
    </mc:Choice>
  </mc:AlternateContent>
  <xr:revisionPtr revIDLastSave="0" documentId="8_{4F6DAC50-F88E-4521-AC0E-F6FE01274A43}" xr6:coauthVersionLast="47" xr6:coauthVersionMax="47" xr10:uidLastSave="{00000000-0000-0000-0000-000000000000}"/>
  <bookViews>
    <workbookView xWindow="2688" yWindow="2688" windowWidth="17280" windowHeight="9024" xr2:uid="{0C99DCD3-F584-4C65-A9A0-4116B8ACD031}"/>
  </bookViews>
  <sheets>
    <sheet name="Titel" sheetId="1" r:id="rId1"/>
    <sheet name="Impressum" sheetId="2" r:id="rId2"/>
    <sheet name="Inhaltsverzeichnis" sheetId="3" r:id="rId3"/>
    <sheet name="1.1.1" sheetId="4" r:id="rId4"/>
    <sheet name="2.4.2" sheetId="5" r:id="rId5"/>
    <sheet name="3.2.1" sheetId="6" r:id="rId6"/>
    <sheet name="4.3.2" sheetId="8" r:id="rId7"/>
    <sheet name="5.1.3" sheetId="9" r:id="rId8"/>
    <sheet name="6.1.7" sheetId="10" r:id="rId9"/>
    <sheet name="7.3.2" sheetId="11" r:id="rId10"/>
    <sheet name="8.2.3" sheetId="12" r:id="rId11"/>
    <sheet name="9.2.1" sheetId="13" r:id="rId12"/>
    <sheet name="10.2.7" sheetId="14" r:id="rId13"/>
  </sheets>
  <externalReferences>
    <externalReference r:id="rId14"/>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0" i="14" l="1"/>
  <c r="A100" i="13"/>
  <c r="N16" i="13"/>
  <c r="M16" i="13"/>
  <c r="P16" i="13" s="1"/>
  <c r="P11" i="13" s="1"/>
  <c r="L16" i="13"/>
  <c r="O16" i="13" s="1"/>
  <c r="J16" i="13"/>
  <c r="I16" i="13"/>
  <c r="H16" i="13"/>
  <c r="K16" i="13" s="1"/>
  <c r="G16" i="13"/>
  <c r="F16" i="13"/>
  <c r="D16" i="13"/>
  <c r="C16" i="13"/>
  <c r="P15" i="13"/>
  <c r="O15" i="13"/>
  <c r="N15" i="13"/>
  <c r="K15" i="13"/>
  <c r="J15" i="13"/>
  <c r="I15" i="13"/>
  <c r="F15" i="13"/>
  <c r="D15" i="13"/>
  <c r="P14" i="13"/>
  <c r="O14" i="13"/>
  <c r="N14" i="13"/>
  <c r="K14" i="13"/>
  <c r="J14" i="13"/>
  <c r="I14" i="13"/>
  <c r="F14" i="13"/>
  <c r="E14" i="13"/>
  <c r="D14" i="13"/>
  <c r="P13" i="13"/>
  <c r="O13" i="13"/>
  <c r="N13" i="13"/>
  <c r="K13" i="13"/>
  <c r="K11" i="13" s="1"/>
  <c r="J13" i="13"/>
  <c r="I13" i="13"/>
  <c r="F13" i="13"/>
  <c r="D13" i="13"/>
  <c r="P12" i="13"/>
  <c r="O12" i="13"/>
  <c r="O11" i="13" s="1"/>
  <c r="N12" i="13"/>
  <c r="K12" i="13"/>
  <c r="J12" i="13"/>
  <c r="I12" i="13"/>
  <c r="F12" i="13"/>
  <c r="F11" i="13" s="1"/>
  <c r="D12" i="13"/>
  <c r="N11" i="13"/>
  <c r="J11" i="13"/>
  <c r="I11" i="13"/>
  <c r="D11" i="13"/>
  <c r="B11" i="13"/>
  <c r="E16" i="13" s="1"/>
  <c r="A100" i="12"/>
  <c r="H26" i="12"/>
  <c r="G26" i="12"/>
  <c r="E26" i="12"/>
  <c r="C26" i="12"/>
  <c r="H25" i="12"/>
  <c r="I26" i="12" s="1"/>
  <c r="G25" i="12"/>
  <c r="E25" i="12"/>
  <c r="C25" i="12"/>
  <c r="I24" i="12"/>
  <c r="H24" i="12"/>
  <c r="G24" i="12"/>
  <c r="E24" i="12"/>
  <c r="C24" i="12"/>
  <c r="I23" i="12"/>
  <c r="H23" i="12"/>
  <c r="G23" i="12"/>
  <c r="E23" i="12"/>
  <c r="C23" i="12"/>
  <c r="H22" i="12"/>
  <c r="G22" i="12"/>
  <c r="E22" i="12"/>
  <c r="C22" i="12"/>
  <c r="H21" i="12"/>
  <c r="I22" i="12" s="1"/>
  <c r="G21" i="12"/>
  <c r="E21" i="12"/>
  <c r="C21" i="12"/>
  <c r="I20" i="12"/>
  <c r="H20" i="12"/>
  <c r="G20" i="12"/>
  <c r="E20" i="12"/>
  <c r="C20" i="12"/>
  <c r="I19" i="12"/>
  <c r="H19" i="12"/>
  <c r="G19" i="12"/>
  <c r="E19" i="12"/>
  <c r="C19" i="12"/>
  <c r="H18" i="12"/>
  <c r="G18" i="12"/>
  <c r="E18" i="12"/>
  <c r="C18" i="12"/>
  <c r="H17" i="12"/>
  <c r="I18" i="12" s="1"/>
  <c r="G17" i="12"/>
  <c r="E17" i="12"/>
  <c r="C17" i="12"/>
  <c r="I16" i="12"/>
  <c r="H16" i="12"/>
  <c r="G16" i="12"/>
  <c r="E16" i="12"/>
  <c r="C16" i="12"/>
  <c r="I15" i="12"/>
  <c r="H15" i="12"/>
  <c r="G15" i="12"/>
  <c r="E15" i="12"/>
  <c r="C15" i="12"/>
  <c r="H14" i="12"/>
  <c r="G14" i="12"/>
  <c r="E14" i="12"/>
  <c r="C14" i="12"/>
  <c r="H13" i="12"/>
  <c r="I14" i="12" s="1"/>
  <c r="G13" i="12"/>
  <c r="E13" i="12"/>
  <c r="C13" i="12"/>
  <c r="I12" i="12"/>
  <c r="H12" i="12"/>
  <c r="G12" i="12"/>
  <c r="E12" i="12"/>
  <c r="C12" i="12"/>
  <c r="H11" i="12"/>
  <c r="A100" i="11"/>
  <c r="O26" i="11"/>
  <c r="P26" i="11" s="1"/>
  <c r="N26" i="11"/>
  <c r="M26" i="11"/>
  <c r="L26" i="11"/>
  <c r="K26" i="11"/>
  <c r="I26" i="11"/>
  <c r="F26" i="11"/>
  <c r="D26" i="11"/>
  <c r="O25" i="11"/>
  <c r="P25" i="11" s="1"/>
  <c r="M25" i="11"/>
  <c r="L25" i="11"/>
  <c r="N25" i="11" s="1"/>
  <c r="K25" i="11"/>
  <c r="I25" i="11"/>
  <c r="F25" i="11"/>
  <c r="D25" i="11"/>
  <c r="P24" i="11"/>
  <c r="O24" i="11"/>
  <c r="M24" i="11"/>
  <c r="N24" i="11" s="1"/>
  <c r="L24" i="11"/>
  <c r="K24" i="11"/>
  <c r="I24" i="11"/>
  <c r="F24" i="11"/>
  <c r="D24" i="11"/>
  <c r="O23" i="11"/>
  <c r="M23" i="11"/>
  <c r="P23" i="11" s="1"/>
  <c r="K23" i="11"/>
  <c r="F23" i="11"/>
  <c r="O22" i="11"/>
  <c r="P22" i="11" s="1"/>
  <c r="N22" i="11"/>
  <c r="M22" i="11"/>
  <c r="L22" i="11"/>
  <c r="K22" i="11"/>
  <c r="I22" i="11"/>
  <c r="F22" i="11"/>
  <c r="D22" i="11"/>
  <c r="O21" i="11"/>
  <c r="P21" i="11" s="1"/>
  <c r="M21" i="11"/>
  <c r="L21" i="11"/>
  <c r="N21" i="11" s="1"/>
  <c r="K21" i="11"/>
  <c r="I21" i="11"/>
  <c r="F21" i="11"/>
  <c r="D21" i="11"/>
  <c r="P20" i="11"/>
  <c r="O20" i="11"/>
  <c r="M20" i="11"/>
  <c r="N20" i="11" s="1"/>
  <c r="L20" i="11"/>
  <c r="K20" i="11"/>
  <c r="I20" i="11"/>
  <c r="F20" i="11"/>
  <c r="D20" i="11"/>
  <c r="O19" i="11"/>
  <c r="M19" i="11"/>
  <c r="P19" i="11" s="1"/>
  <c r="L19" i="11"/>
  <c r="K19" i="11"/>
  <c r="I19" i="11"/>
  <c r="F19" i="11"/>
  <c r="D19" i="11"/>
  <c r="O18" i="11"/>
  <c r="P18" i="11" s="1"/>
  <c r="N18" i="11"/>
  <c r="M18" i="11"/>
  <c r="L18" i="11"/>
  <c r="K18" i="11"/>
  <c r="I18" i="11"/>
  <c r="F18" i="11"/>
  <c r="D18" i="11"/>
  <c r="O17" i="11"/>
  <c r="P17" i="11" s="1"/>
  <c r="M17" i="11"/>
  <c r="L17" i="11"/>
  <c r="N17" i="11" s="1"/>
  <c r="K17" i="11"/>
  <c r="I17" i="11"/>
  <c r="F17" i="11"/>
  <c r="D17" i="11"/>
  <c r="P16" i="11"/>
  <c r="O16" i="11"/>
  <c r="M16" i="11"/>
  <c r="N16" i="11" s="1"/>
  <c r="L16" i="11"/>
  <c r="K16" i="11"/>
  <c r="I16" i="11"/>
  <c r="F16" i="11"/>
  <c r="D16" i="11"/>
  <c r="O15" i="11"/>
  <c r="M15" i="11"/>
  <c r="P15" i="11" s="1"/>
  <c r="L15" i="11"/>
  <c r="K15" i="11"/>
  <c r="I15" i="11"/>
  <c r="F15" i="11"/>
  <c r="D15" i="11"/>
  <c r="O14" i="11"/>
  <c r="P14" i="11" s="1"/>
  <c r="N14" i="11"/>
  <c r="M14" i="11"/>
  <c r="L14" i="11"/>
  <c r="K14" i="11"/>
  <c r="I14" i="11"/>
  <c r="F14" i="11"/>
  <c r="D14" i="11"/>
  <c r="O13" i="11"/>
  <c r="P13" i="11" s="1"/>
  <c r="M13" i="11"/>
  <c r="L13" i="11"/>
  <c r="N13" i="11" s="1"/>
  <c r="K13" i="11"/>
  <c r="I13" i="11"/>
  <c r="F13" i="11"/>
  <c r="D13" i="11"/>
  <c r="P12" i="11"/>
  <c r="O12" i="11"/>
  <c r="M12" i="11"/>
  <c r="N12" i="11" s="1"/>
  <c r="L12" i="11"/>
  <c r="K12" i="11"/>
  <c r="I12" i="11"/>
  <c r="F12" i="11"/>
  <c r="D12" i="11"/>
  <c r="M11" i="11"/>
  <c r="N11" i="11" s="1"/>
  <c r="J11" i="11"/>
  <c r="K11" i="11" s="1"/>
  <c r="I11" i="11"/>
  <c r="H11" i="11"/>
  <c r="G11" i="11"/>
  <c r="E11" i="11"/>
  <c r="O11" i="11" s="1"/>
  <c r="P11" i="11" s="1"/>
  <c r="C11" i="11"/>
  <c r="B11" i="11"/>
  <c r="L11" i="11" s="1"/>
  <c r="A100" i="10"/>
  <c r="A100" i="9"/>
  <c r="L20" i="9"/>
  <c r="K20" i="9" s="1"/>
  <c r="I20" i="9"/>
  <c r="H20" i="9"/>
  <c r="F20" i="9"/>
  <c r="E20" i="9" s="1"/>
  <c r="C20" i="9"/>
  <c r="L19" i="9"/>
  <c r="K19" i="9" s="1"/>
  <c r="I19" i="9"/>
  <c r="H19" i="9"/>
  <c r="F19" i="9"/>
  <c r="E19" i="9" s="1"/>
  <c r="C19" i="9"/>
  <c r="L18" i="9"/>
  <c r="K18" i="9"/>
  <c r="I18" i="9"/>
  <c r="H18" i="9" s="1"/>
  <c r="F18" i="9"/>
  <c r="E18" i="9"/>
  <c r="C18" i="9"/>
  <c r="L17" i="9"/>
  <c r="K17" i="9"/>
  <c r="I17" i="9"/>
  <c r="H17" i="9" s="1"/>
  <c r="F17" i="9"/>
  <c r="E17" i="9"/>
  <c r="C17" i="9"/>
  <c r="L16" i="9"/>
  <c r="K16" i="9" s="1"/>
  <c r="I16" i="9"/>
  <c r="H16" i="9"/>
  <c r="F16" i="9"/>
  <c r="E16" i="9" s="1"/>
  <c r="C16" i="9"/>
  <c r="L15" i="9"/>
  <c r="K15" i="9" s="1"/>
  <c r="I15" i="9"/>
  <c r="H15" i="9"/>
  <c r="F15" i="9"/>
  <c r="E15" i="9" s="1"/>
  <c r="C15" i="9"/>
  <c r="L14" i="9"/>
  <c r="K14" i="9"/>
  <c r="I14" i="9"/>
  <c r="F14" i="9"/>
  <c r="E14" i="9"/>
  <c r="C14" i="9"/>
  <c r="L13" i="9"/>
  <c r="K13" i="9"/>
  <c r="I13" i="9"/>
  <c r="H13" i="9" s="1"/>
  <c r="F13" i="9"/>
  <c r="E13" i="9"/>
  <c r="C13" i="9"/>
  <c r="L12" i="9"/>
  <c r="I12" i="9"/>
  <c r="H12" i="9"/>
  <c r="F12" i="9"/>
  <c r="E12" i="9" s="1"/>
  <c r="C12" i="9"/>
  <c r="L11" i="9"/>
  <c r="K12" i="9" s="1"/>
  <c r="I11" i="9"/>
  <c r="F11" i="9"/>
  <c r="A100" i="8"/>
  <c r="A100" i="6"/>
  <c r="I18" i="6"/>
  <c r="D18" i="6"/>
  <c r="I17" i="6"/>
  <c r="D17" i="6"/>
  <c r="I16" i="6"/>
  <c r="H16" i="6"/>
  <c r="K16" i="6" s="1"/>
  <c r="G16" i="6"/>
  <c r="D16" i="6"/>
  <c r="C16" i="6"/>
  <c r="B16" i="6"/>
  <c r="I15" i="6"/>
  <c r="D15" i="6"/>
  <c r="I14" i="6"/>
  <c r="D14" i="6"/>
  <c r="I13" i="6"/>
  <c r="D13" i="6"/>
  <c r="I12" i="6"/>
  <c r="H12" i="6"/>
  <c r="K12" i="6" s="1"/>
  <c r="G12" i="6"/>
  <c r="D12" i="6"/>
  <c r="C12" i="6"/>
  <c r="B12" i="6"/>
  <c r="H11" i="6"/>
  <c r="K18" i="6" s="1"/>
  <c r="G11" i="6"/>
  <c r="J17" i="6" s="1"/>
  <c r="D11" i="6"/>
  <c r="C11" i="6"/>
  <c r="F18" i="6" s="1"/>
  <c r="B11" i="6"/>
  <c r="E18" i="6" s="1"/>
  <c r="A100" i="5"/>
  <c r="C20" i="5"/>
  <c r="C19" i="5"/>
  <c r="C18" i="5"/>
  <c r="C17" i="5"/>
  <c r="C16" i="5"/>
  <c r="C15" i="5"/>
  <c r="C14" i="5"/>
  <c r="C13" i="5"/>
  <c r="C12" i="5"/>
  <c r="A100" i="4"/>
  <c r="M19" i="4"/>
  <c r="J19" i="4"/>
  <c r="G19" i="4"/>
  <c r="D19" i="4"/>
  <c r="M18" i="4"/>
  <c r="J18" i="4"/>
  <c r="G18" i="4"/>
  <c r="D18" i="4"/>
  <c r="O17" i="4"/>
  <c r="M17" i="4"/>
  <c r="J17" i="4"/>
  <c r="G17" i="4"/>
  <c r="D17" i="4"/>
  <c r="M16" i="4"/>
  <c r="J16" i="4"/>
  <c r="G16" i="4"/>
  <c r="D16" i="4"/>
  <c r="M15" i="4"/>
  <c r="J15" i="4"/>
  <c r="G15" i="4"/>
  <c r="D15" i="4"/>
  <c r="M14" i="4"/>
  <c r="J14" i="4"/>
  <c r="G14" i="4"/>
  <c r="D14" i="4"/>
  <c r="M13" i="4"/>
  <c r="J13" i="4"/>
  <c r="G13" i="4"/>
  <c r="D13" i="4"/>
  <c r="M12" i="4"/>
  <c r="J12" i="4"/>
  <c r="G12" i="4"/>
  <c r="D12" i="4"/>
  <c r="M11" i="4"/>
  <c r="J11" i="4"/>
  <c r="G11" i="4"/>
  <c r="D11" i="4"/>
  <c r="A305" i="3"/>
  <c r="A302" i="3"/>
  <c r="A300" i="3"/>
  <c r="A297" i="3"/>
  <c r="A292" i="3"/>
  <c r="A288" i="3"/>
  <c r="A283" i="3"/>
  <c r="A279" i="3"/>
  <c r="A277" i="3"/>
  <c r="A273" i="3"/>
  <c r="A268" i="3"/>
  <c r="A264" i="3"/>
  <c r="A262" i="3"/>
  <c r="A258" i="3"/>
  <c r="A256" i="3"/>
  <c r="A252" i="3"/>
  <c r="A248" i="3"/>
  <c r="A244" i="3"/>
  <c r="A241" i="3"/>
  <c r="A239" i="3"/>
  <c r="A233" i="3"/>
  <c r="A229" i="3"/>
  <c r="A226" i="3"/>
  <c r="A216" i="3"/>
  <c r="A214" i="3"/>
  <c r="A211" i="3"/>
  <c r="A207" i="3"/>
  <c r="A202" i="3"/>
  <c r="A198" i="3"/>
  <c r="A196" i="3"/>
  <c r="A193" i="3"/>
  <c r="A191" i="3"/>
  <c r="A188" i="3"/>
  <c r="A184" i="3"/>
  <c r="A179" i="3"/>
  <c r="A175" i="3"/>
  <c r="A167" i="3"/>
  <c r="A154" i="3"/>
  <c r="A148" i="3"/>
  <c r="A146" i="3"/>
  <c r="A142" i="3"/>
  <c r="A138" i="3"/>
  <c r="A135" i="3"/>
  <c r="A130" i="3"/>
  <c r="A125" i="3"/>
  <c r="A121" i="3"/>
  <c r="A118" i="3"/>
  <c r="A116" i="3"/>
  <c r="A111" i="3"/>
  <c r="A106" i="3"/>
  <c r="A102" i="3"/>
  <c r="A89" i="3"/>
  <c r="A83" i="3"/>
  <c r="A63" i="3"/>
  <c r="A57" i="3"/>
  <c r="A55" i="3"/>
  <c r="A50" i="3"/>
  <c r="A45" i="3"/>
  <c r="A43" i="3"/>
  <c r="A39" i="3"/>
  <c r="A36" i="3"/>
  <c r="A34" i="3"/>
  <c r="A31" i="3"/>
  <c r="A24" i="3"/>
  <c r="A21" i="3"/>
  <c r="A16" i="3"/>
  <c r="A13" i="3"/>
  <c r="A10" i="3"/>
  <c r="A8" i="3"/>
  <c r="E15" i="13" l="1"/>
  <c r="E12" i="13"/>
  <c r="E13" i="13"/>
  <c r="I13" i="12"/>
  <c r="I17" i="12"/>
  <c r="I21" i="12"/>
  <c r="I25" i="12"/>
  <c r="F11" i="11"/>
  <c r="N15" i="11"/>
  <c r="N19" i="11"/>
  <c r="D11" i="11"/>
  <c r="H14" i="9"/>
  <c r="K11" i="6"/>
  <c r="E12" i="6"/>
  <c r="E13" i="6"/>
  <c r="K13" i="6"/>
  <c r="E15" i="6"/>
  <c r="K15" i="6"/>
  <c r="E16" i="6"/>
  <c r="E11" i="6" s="1"/>
  <c r="E17" i="6"/>
  <c r="K17" i="6"/>
  <c r="F12" i="6"/>
  <c r="J12" i="6"/>
  <c r="F13" i="6"/>
  <c r="J14" i="6"/>
  <c r="F15" i="6"/>
  <c r="F16" i="6"/>
  <c r="F11" i="6" s="1"/>
  <c r="J16" i="6"/>
  <c r="J11" i="6" s="1"/>
  <c r="F17" i="6"/>
  <c r="J18" i="6"/>
  <c r="I11" i="6"/>
  <c r="E14" i="6"/>
  <c r="K14" i="6"/>
  <c r="J13" i="6"/>
  <c r="F14" i="6"/>
  <c r="J15" i="6"/>
  <c r="E11" i="13" l="1"/>
  <c r="A137" i="3"/>
  <c r="A314" i="3" l="1"/>
  <c r="A313" i="3"/>
  <c r="A311" i="3"/>
  <c r="A312" i="3"/>
  <c r="A194" i="3" l="1"/>
  <c r="A120" i="3"/>
  <c r="A221" i="3" l="1"/>
  <c r="A172" i="3" l="1"/>
  <c r="A171" i="3"/>
  <c r="A182" i="3" l="1"/>
  <c r="A176" i="3" l="1"/>
  <c r="A307" i="3" l="1"/>
  <c r="A306" i="3" l="1"/>
  <c r="A303" i="3"/>
  <c r="A224" i="3"/>
  <c r="A223" i="3"/>
  <c r="A304" i="3" l="1"/>
  <c r="A101" i="3" l="1"/>
  <c r="A110" i="3" l="1"/>
  <c r="A260" i="3" l="1"/>
  <c r="A259" i="3"/>
  <c r="A151" i="3" l="1"/>
  <c r="A255" i="3" l="1"/>
  <c r="A254" i="3"/>
  <c r="A251" i="3"/>
  <c r="A250" i="3"/>
  <c r="A247" i="3"/>
  <c r="A246" i="3"/>
  <c r="A86" i="3" l="1"/>
  <c r="A232" i="3" l="1"/>
  <c r="A287" i="3" l="1"/>
  <c r="A310" i="3" l="1"/>
  <c r="A308" i="3"/>
  <c r="A309" i="3" l="1"/>
  <c r="A272" i="3"/>
  <c r="A275" i="3" l="1"/>
  <c r="A274" i="3"/>
  <c r="A271" i="3"/>
  <c r="A270" i="3"/>
  <c r="A269" i="3"/>
  <c r="A265" i="3"/>
  <c r="A267" i="3" l="1"/>
  <c r="A266" i="3"/>
  <c r="A88" i="3"/>
  <c r="A129" i="3" l="1"/>
  <c r="A296" i="3" l="1"/>
  <c r="A291" i="3"/>
  <c r="A290" i="3"/>
  <c r="A289" i="3" l="1"/>
  <c r="A149" i="3" l="1"/>
  <c r="A150" i="3"/>
  <c r="A228" i="3" l="1"/>
  <c r="A187" i="3" l="1"/>
  <c r="A181" i="3" l="1"/>
  <c r="A174" i="3"/>
  <c r="A161" i="3"/>
  <c r="A166" i="3" l="1"/>
  <c r="A153" i="3"/>
  <c r="A190" i="3"/>
  <c r="A183" i="3"/>
  <c r="A180" i="3"/>
  <c r="A168" i="3"/>
  <c r="A162" i="3"/>
  <c r="A156" i="3" l="1"/>
  <c r="A189" i="3"/>
  <c r="A165" i="3" l="1"/>
  <c r="A164" i="3"/>
  <c r="A160" i="3"/>
  <c r="A159" i="3"/>
  <c r="A158" i="3"/>
  <c r="A155" i="3"/>
  <c r="A192" i="3"/>
  <c r="A170" i="3"/>
  <c r="A186" i="3"/>
  <c r="A185" i="3"/>
  <c r="A178" i="3"/>
  <c r="A177" i="3"/>
  <c r="A152" i="3" l="1"/>
  <c r="A104" i="3" l="1"/>
  <c r="A95" i="3" l="1"/>
  <c r="A140" i="3" l="1"/>
  <c r="A136" i="3" l="1"/>
  <c r="A79" i="3" l="1"/>
  <c r="A77" i="3"/>
  <c r="A237" i="3" l="1"/>
  <c r="A236" i="3"/>
  <c r="A235" i="3"/>
  <c r="A234" i="3"/>
  <c r="A231" i="3" l="1"/>
  <c r="A230" i="3"/>
  <c r="A220" i="3" l="1"/>
  <c r="A227" i="3"/>
  <c r="A225" i="3"/>
  <c r="A222" i="3"/>
  <c r="A219" i="3"/>
  <c r="A218" i="3"/>
  <c r="A217" i="3"/>
  <c r="A134" i="3" l="1"/>
  <c r="A128" i="3" l="1"/>
  <c r="A127" i="3"/>
  <c r="A126" i="3"/>
  <c r="A123" i="3"/>
  <c r="A124" i="3" l="1"/>
  <c r="A257" i="3" l="1"/>
  <c r="A298" i="3" l="1"/>
  <c r="A295" i="3"/>
  <c r="A294" i="3"/>
  <c r="A293" i="3"/>
  <c r="A286" i="3"/>
  <c r="A285" i="3"/>
  <c r="A284" i="3"/>
  <c r="A282" i="3"/>
  <c r="A281" i="3"/>
  <c r="A280" i="3"/>
  <c r="A122" i="3" l="1"/>
  <c r="A253" i="3" l="1"/>
  <c r="A249" i="3" l="1"/>
  <c r="A245" i="3" l="1"/>
  <c r="A243" i="3" l="1"/>
  <c r="A242" i="3"/>
  <c r="A212" i="3"/>
  <c r="A210" i="3" l="1"/>
  <c r="A209" i="3"/>
  <c r="A208" i="3"/>
  <c r="A203" i="3"/>
  <c r="A204" i="3" l="1"/>
  <c r="A205" i="3"/>
  <c r="A206" i="3"/>
  <c r="A201" i="3" l="1"/>
  <c r="A200" i="3"/>
  <c r="A199" i="3"/>
  <c r="A144" i="3" l="1"/>
  <c r="A143" i="3" l="1"/>
  <c r="A141" i="3"/>
  <c r="A131" i="3" l="1"/>
  <c r="A139" i="3" l="1"/>
  <c r="A119" i="3" l="1"/>
  <c r="A117" i="3"/>
  <c r="A115" i="3" l="1"/>
  <c r="A114" i="3"/>
  <c r="A113" i="3"/>
  <c r="A112" i="3" l="1"/>
  <c r="A109" i="3"/>
  <c r="A108" i="3" l="1"/>
  <c r="A107" i="3"/>
  <c r="A105" i="3"/>
  <c r="A103" i="3"/>
  <c r="A100" i="3"/>
  <c r="A98" i="3" l="1"/>
  <c r="A97" i="3" l="1"/>
  <c r="A94" i="3"/>
  <c r="A93" i="3"/>
  <c r="A92" i="3"/>
  <c r="A91" i="3" l="1"/>
  <c r="A87" i="3" l="1"/>
  <c r="A85" i="3" l="1"/>
  <c r="A84" i="3"/>
  <c r="A78" i="3"/>
  <c r="A74" i="3"/>
  <c r="A133" i="3"/>
  <c r="A75" i="3"/>
  <c r="A82" i="3"/>
  <c r="A81" i="3"/>
  <c r="A132" i="3"/>
  <c r="A73" i="3"/>
  <c r="A70" i="3" l="1"/>
  <c r="A71" i="3" l="1"/>
  <c r="A69" i="3"/>
  <c r="A68" i="3"/>
  <c r="A67" i="3"/>
  <c r="A65" i="3" l="1"/>
  <c r="A64" i="3" l="1"/>
  <c r="A62" i="3" l="1"/>
  <c r="A61" i="3" l="1"/>
  <c r="A60" i="3"/>
  <c r="A59" i="3" l="1"/>
  <c r="A58" i="3"/>
  <c r="A53" i="3" l="1"/>
  <c r="A52" i="3"/>
  <c r="A51" i="3"/>
  <c r="A49" i="3" l="1"/>
  <c r="A48" i="3" l="1"/>
  <c r="A47" i="3"/>
  <c r="A46" i="3"/>
  <c r="A44" i="3" l="1"/>
  <c r="A42" i="3" l="1"/>
  <c r="A38" i="3"/>
  <c r="A41" i="3"/>
  <c r="A40" i="3" l="1"/>
  <c r="A37" i="3"/>
  <c r="A32" i="3" l="1"/>
  <c r="A30" i="3"/>
  <c r="A27" i="3"/>
  <c r="A29" i="3"/>
  <c r="A28" i="3"/>
  <c r="A26" i="3" l="1"/>
  <c r="A25" i="3"/>
  <c r="A23" i="3"/>
  <c r="A22" i="3"/>
  <c r="A20" i="3"/>
  <c r="A19" i="3" l="1"/>
  <c r="A18" i="3"/>
  <c r="A17" i="3"/>
  <c r="A15" i="3"/>
  <c r="A14" i="3"/>
  <c r="A12" i="3"/>
  <c r="A11" i="3"/>
</calcChain>
</file>

<file path=xl/sharedStrings.xml><?xml version="1.0" encoding="utf-8"?>
<sst xmlns="http://schemas.openxmlformats.org/spreadsheetml/2006/main" count="287" uniqueCount="185">
  <si>
    <t>Statistik-Report 2023 Textil | Schuhe | Lederwaren</t>
  </si>
  <si>
    <t>IMPRESSUM</t>
  </si>
  <si>
    <t>Autorin:</t>
  </si>
  <si>
    <t>Anja Anders</t>
  </si>
  <si>
    <t>BTE Handelsverband</t>
  </si>
  <si>
    <t>Textil Schuhe Lederwaren</t>
  </si>
  <si>
    <t>anders@bte.de</t>
  </si>
  <si>
    <t>Redaktionsschluss: 21.11.2023</t>
  </si>
  <si>
    <t>Copyright 2023 by ITE GmbH, Weinsbergstraße 190, 50825 Köln</t>
  </si>
  <si>
    <t xml:space="preserve">www.bte.de </t>
  </si>
  <si>
    <t>Dieses Werk einschließlich aller seiner Teile ist urheberrechtlich geschützt und ausschließlich für den Gebrauch des Käufers bestimmt. Jede Verwertung, die nicht ausdrücklich vom Urheberrechtsgesetz zugelassen ist, bedarf der vorherigen Zustimmung der ITE GmbH. Das gilt insbesondere für Vervielfältigungen in elektronischer Form. Eine Weitergabe an Dritte ist nicht gestattet.</t>
  </si>
  <si>
    <t>QUELLENVERZEICHNIS</t>
  </si>
  <si>
    <t>GLOSSAR</t>
  </si>
  <si>
    <t>VORWORT</t>
  </si>
  <si>
    <t>Fachhandel mit Bekleidung:</t>
  </si>
  <si>
    <t>Fachhandel mit Haustextilien:</t>
  </si>
  <si>
    <t>Fachhandel mit Heimtextilien:</t>
  </si>
  <si>
    <t>Fachhandel mit Wohntextilien gesamt:</t>
  </si>
  <si>
    <t>Fachhandel gesamt:</t>
  </si>
  <si>
    <t>Mittelständischer Fachhandel:</t>
  </si>
  <si>
    <t>Warengruppen:</t>
  </si>
  <si>
    <t>Fachhandel mit Schuhen:</t>
  </si>
  <si>
    <t>Fachhandel mit Lederwaren:</t>
  </si>
  <si>
    <t>1. ENTWICKLUNGEN DER RAHMENBEDINGUNGEN FÜR DEN EINZELHANDEL</t>
  </si>
  <si>
    <t>1.1 WIRTSCHAFTLICHE ENTWICKLUNG</t>
  </si>
  <si>
    <t>1. Hbj. 2023</t>
  </si>
  <si>
    <t>in Mrd. (in Euro)</t>
  </si>
  <si>
    <t>Veränderung zum Vorjahr (in %)*</t>
  </si>
  <si>
    <t>Veränd. z. Vorjahr (preisbereinigt, in %)</t>
  </si>
  <si>
    <t xml:space="preserve">Bruttoinlandsprodukt </t>
  </si>
  <si>
    <t xml:space="preserve">Private Konsumausgaben </t>
  </si>
  <si>
    <t>Bruttoanlageinvestitionen</t>
  </si>
  <si>
    <t xml:space="preserve">Ausrüstungen </t>
  </si>
  <si>
    <t xml:space="preserve">Bauten </t>
  </si>
  <si>
    <t xml:space="preserve">Sonstige Anlagen </t>
  </si>
  <si>
    <t>Außenbeitrag</t>
  </si>
  <si>
    <t xml:space="preserve">Exporte </t>
  </si>
  <si>
    <t xml:space="preserve">Importe </t>
  </si>
  <si>
    <t>Quelle: Statistisches Bundesamt; Volkswirtschaftliche Gesamtrechnungen des Bundes (Stand: Oktober 2023)</t>
  </si>
  <si>
    <t>* in jeweiligen Preisen</t>
  </si>
  <si>
    <t>Das Bruttoinlandsprodukt (BIP) ist ein Maß für die wirtschaftliche Leistung einer Volkswirtschaft in einem bestimmten Zeitraum. Es misst den Wert der im Inland hergestellten Waren und Dienstleistungen (Wertschöpfung), soweit diese nicht als Vorleistungen für die Produktion anderer Waren und Dienstleistungen verwendet werden.</t>
  </si>
  <si>
    <t>Private Konsumausgaben sind Lebenserhaltungskosten. Das sind im Einzelnen die Ausgaben für Essen, Wohnen, Bekleidung, Gesundheit, Freizeit, Bildung, Kommunikation, Verkehr sowie Beherbergungs- und Gaststättendienstleistungen. Die Ermittlung der privaten Konsumausgaben in den Wirtschaftsrechnungen erfolgt auf Grundlage des Marktentnahmekonzepts. Das heißt, es werden ausschließlich die Ausgaben für Käufe von Waren und Dienstleistungen nachgewiesen, die am Markt realisiert werden.</t>
  </si>
  <si>
    <t>Die Bruttoanlageinvestitionen umfassen den Wert der Anlagen, die von inländischen Wirtschaftseinheiten erworben werden, um sie länger als ein Jahr im Produktionsprozess einzusetzen. Sie setzen sich zusammen aus: Ausrüstungen (Maschinen und Geräte einschl. militärischer Waffensysteme), Bauten (Wohnbauten, Nichtwohnbauten) und sonstigen Anlagen (größtenteils bestehend aus Forschung und Entwicklung, Software und Datenbanken).</t>
  </si>
  <si>
    <t>Der Außenbeitrag ergibt sich als Saldo zwischen Exporten und Importen von Waren und Dienstleistungen. Da Deutschland traditionell mehr exportiert als importiert, ist der Saldo in der Regel positiv (Exportüberschuss).</t>
  </si>
  <si>
    <t>Inhaltsverzeichnis</t>
  </si>
  <si>
    <t>Glossar</t>
  </si>
  <si>
    <t>Quellenverzeichnis</t>
  </si>
  <si>
    <t>Diese Tabelle ist ausschließlich für den Gebrauch des Käufers bestimmt. Eine Weitergabe an Dritte ist nicht gestattet.</t>
  </si>
  <si>
    <t>2. ENTWICKLUNG UND STRUKTUR DES GESAMTEN EINZELHANDELS</t>
  </si>
  <si>
    <t>2.4 VERKAUFSFLÄCHEN</t>
  </si>
  <si>
    <t>Verkaufsfläche (in Mio. qm)</t>
  </si>
  <si>
    <t>in Mio. qm</t>
  </si>
  <si>
    <t>Quelle: HDE Zahlenspiegel</t>
  </si>
  <si>
    <t>*bis 2020 Vergleich in 5-Jahres-Abständen</t>
  </si>
  <si>
    <t>3. TEXTILEINZELHANDEL: ENTWICKLUNG UND STRUKTUR</t>
  </si>
  <si>
    <t>3.2 UNTERNEHMEN UND UMSÄTZE IM STATIONÄREN FACHHANDEL</t>
  </si>
  <si>
    <t>Anzahl der Unternehmen</t>
  </si>
  <si>
    <t>Nettoumsatz (in Mio. Euro)</t>
  </si>
  <si>
    <t>Veränderung zum Vorjahr (in %)</t>
  </si>
  <si>
    <t>Anteil Gesamt 2020 (in %)</t>
  </si>
  <si>
    <t>Anteil Gesamt 2021 (in %)</t>
  </si>
  <si>
    <t>Mode- und Wohntextilhandel gesamt</t>
  </si>
  <si>
    <t>Textileinzelhandel gesamt</t>
  </si>
  <si>
    <t>Bekleidung</t>
  </si>
  <si>
    <t>Haustextilien</t>
  </si>
  <si>
    <t>Heimtextilien</t>
  </si>
  <si>
    <t>Einzelhandel mit Schuhen und Lederwaren</t>
  </si>
  <si>
    <t>Schuhe</t>
  </si>
  <si>
    <t>Lederwaren, Reisegepäck</t>
  </si>
  <si>
    <t>Quelle: Statistisches Bundesamt, Umsatzsteuerstatistik</t>
  </si>
  <si>
    <t>3.2.1 Anzahl der Unternehmen und Nettoumsätze im Mode- und Wohntextilhandel 2020 und 2021</t>
  </si>
  <si>
    <t>2.4.2 Flächenentwicklung Einzelhandel in Deutschland 1980 - 2022</t>
  </si>
  <si>
    <t>1.1.1 Aktuelle wirtschaftliche Situation 2018 - 2023</t>
  </si>
  <si>
    <t>4. EINZELHANDEL MIT SCHUHEN UND LEDERWAREN: ENTWICKLUNG UND STRUKTUR</t>
  </si>
  <si>
    <t>Insgesamt</t>
  </si>
  <si>
    <t>4.3 AKTUELLE BETRIEBSWIRTSCHAFTLICHE SITUATION</t>
  </si>
  <si>
    <t>2021/19*</t>
  </si>
  <si>
    <t xml:space="preserve"> 2022/19*</t>
  </si>
  <si>
    <t xml:space="preserve"> 2023/19*</t>
  </si>
  <si>
    <t>Gesamtjahr</t>
  </si>
  <si>
    <t>Januar</t>
  </si>
  <si>
    <t>Februar</t>
  </si>
  <si>
    <t>März</t>
  </si>
  <si>
    <t>April</t>
  </si>
  <si>
    <t>Mai</t>
  </si>
  <si>
    <t>Juni</t>
  </si>
  <si>
    <t>Juli</t>
  </si>
  <si>
    <t>August</t>
  </si>
  <si>
    <t>September</t>
  </si>
  <si>
    <t>Oktober</t>
  </si>
  <si>
    <t>November</t>
  </si>
  <si>
    <t>Dezember</t>
  </si>
  <si>
    <t>Quelle: Statistisches Bundesamt, Monatsstatistik im Einzelhandel (Stand: Oktober 2023; Angaben vorläufig)</t>
  </si>
  <si>
    <t>*im Vergleich zum Vorkrisenjahr 2019</t>
  </si>
  <si>
    <t>4.3.2 Nominale Umsatzentwicklung des stationären Handels mit Schuhen 2018 - 2023</t>
  </si>
  <si>
    <t>5. KONSUMAUSGABEN</t>
  </si>
  <si>
    <t>5.1 VOLKSWIRTSCHAFTLICHE GESAMTRECHNUNGEN</t>
  </si>
  <si>
    <t>Konsumausgaben gesamt</t>
  </si>
  <si>
    <t>davon: Bekleidung</t>
  </si>
  <si>
    <t>davon: Heimtextilien*</t>
  </si>
  <si>
    <t>davon: Schuhe</t>
  </si>
  <si>
    <t>in Mrd. Euro</t>
  </si>
  <si>
    <t>Veränderung Anteil zum Vorjahr (in %)</t>
  </si>
  <si>
    <t>Anteil Gesamt (in %)</t>
  </si>
  <si>
    <t xml:space="preserve">Quelle: Statistisches Bundesamt, Volkswirtschaftliche Gesamtrechnungen (Stand: Oktober 2023) </t>
  </si>
  <si>
    <t>*ohne Teppichboden und Bodenbeläge</t>
  </si>
  <si>
    <t>5.1.3 Ausgaben der privaten Haushalte für Bekleidung, Heimtextilien und Schuhe 2013 - 2022</t>
  </si>
  <si>
    <t>6. VERBRAUCHER- UND ZAHLUNGSVERHALTEN</t>
  </si>
  <si>
    <t>6.1 EINSTELLUNGEN UND KAUFVERHALTEN</t>
  </si>
  <si>
    <t>in Anzahl aller Kleidungsstücke</t>
  </si>
  <si>
    <t>nach Geschlecht</t>
  </si>
  <si>
    <t>Frauen</t>
  </si>
  <si>
    <t>Männer</t>
  </si>
  <si>
    <t>nach Alter</t>
  </si>
  <si>
    <t>18 - 29 Jahre</t>
  </si>
  <si>
    <t>30 - 39 Jahre</t>
  </si>
  <si>
    <t>40 - 49 Jahre</t>
  </si>
  <si>
    <t>50 - 59 Jahre</t>
  </si>
  <si>
    <t>60 - 69 Jahre</t>
  </si>
  <si>
    <t>Quelle:  Greenpeace "Nachthaltigkeit ist tragbar", Institut Nuggets Market Research &amp; Consulting 2015 - 2022; Frage: Bitte schätzen Sie möglichst genau die Anzahl der folgenden Arten von Kleidungsstücken (ohne Unterwäsche und Socken/ Strümpfe/ Strumpfhosen) in Ihrem Besitz n = 1.011 (2015), 1.029 (2019), 1.002 (2022) Personen zwischen 18 und 69 Jahren in Deutschland</t>
  </si>
  <si>
    <t>6.1.7 Durchschnittlicher Kleidungsbestand 2015 - 2022</t>
  </si>
  <si>
    <t>7. TEXTILIEN: AUßENHANDEL UND INLANDSVERFÜGBARKEIT</t>
  </si>
  <si>
    <t>7.3 AUßENHANDEL MIT HERREN- UND JUNGENBEKLEIDUNG</t>
  </si>
  <si>
    <t>Import (Tsd. Stück)</t>
  </si>
  <si>
    <t>Export (Tsd. Stück)</t>
  </si>
  <si>
    <t>Inlandsverfügbarkeit (Tsd. Stück)</t>
  </si>
  <si>
    <t>Anzüge</t>
  </si>
  <si>
    <t>Arbeitsbekleidung</t>
  </si>
  <si>
    <t>Badehosen</t>
  </si>
  <si>
    <t>Bademäntel</t>
  </si>
  <si>
    <t>Hemden</t>
  </si>
  <si>
    <t>Hosen (kurz)</t>
  </si>
  <si>
    <t>Hosen (lang)</t>
  </si>
  <si>
    <t>Jacken, Sakkos</t>
  </si>
  <si>
    <t>Kombinationen</t>
  </si>
  <si>
    <t>Krawatten, Schleifen</t>
  </si>
  <si>
    <t>Latzhosen</t>
  </si>
  <si>
    <t>Mäntel, Umhänge, Anoraks*</t>
  </si>
  <si>
    <t>Pullover, Strickjacken</t>
  </si>
  <si>
    <t>Schlafanzüge</t>
  </si>
  <si>
    <t>Unterhosen</t>
  </si>
  <si>
    <t>Quelle: Statistisches Bundesamt, Außenhandelsstatistik; BTE-Berechnungen (Stand: Juli 2023); Angaben für 2022 vorläufig</t>
  </si>
  <si>
    <t>*aufgrund von Warenumstellung keine Werte für 2020 vorhanden</t>
  </si>
  <si>
    <t>Hinweise zum Außenhandel</t>
  </si>
  <si>
    <t>7.3.2 Import- und Exportmengen sowie Inlandsverfügbarkeiten 2020 - 2022: Herren- und Jungenbekleidung</t>
  </si>
  <si>
    <t>8. SCHUHE: PRODUKTION, AUßENHANDEL UND INLANDSVERFÜGBARKEIT</t>
  </si>
  <si>
    <t>8.2 INLANDSVERFÜGBARKEIT</t>
  </si>
  <si>
    <t>Produktion</t>
  </si>
  <si>
    <t>Import</t>
  </si>
  <si>
    <t>Export</t>
  </si>
  <si>
    <t>Inlandsverfügbarkeit</t>
  </si>
  <si>
    <t>in Mio. Paar</t>
  </si>
  <si>
    <t>Veränderung zum Vorjahr* (in %)</t>
  </si>
  <si>
    <t>Quelle: Quelle: HDS/L, Statistisches Bundesamt, Außenhandelsstatistik</t>
  </si>
  <si>
    <t>*bis 2010 Vergleich in 5-Jahres-Abständen</t>
  </si>
  <si>
    <t>8.2.3 Mengenmäßige Produktion, Importe, Exporte und Inlandsverfügbarkeit von Schuhen 1990 - 2021</t>
  </si>
  <si>
    <t>9. INDUSTRIE, GROßHANDEL UND HANDWERK</t>
  </si>
  <si>
    <t>9.2 BEKLEIDUNGSINDUSTRIE</t>
  </si>
  <si>
    <t>Anzahl der Betriebe</t>
  </si>
  <si>
    <t>Beschäftigte</t>
  </si>
  <si>
    <t>Anteil Gesamt 2022 (in %)</t>
  </si>
  <si>
    <t>Arbeits- und Berufsbekleidung</t>
  </si>
  <si>
    <t>Oberbekleidung</t>
  </si>
  <si>
    <t>Wäsche</t>
  </si>
  <si>
    <t>Strumpfwaren</t>
  </si>
  <si>
    <t xml:space="preserve">Sonstige </t>
  </si>
  <si>
    <t>Quelle: Statistisches Bundesamt; Beschäftigte und Umsatz der Betriebe im Verarbeitenden Gewerbe; nur Betriebe mit 20 und mehr Beschäftigten</t>
  </si>
  <si>
    <t>9.2.1 Betriebszweige der Bekleidungsindustrie nach Anzahl der Betriebe, Nettoumsatz und Beschäftigten 2021 und 2022</t>
  </si>
  <si>
    <t>10. NACHHALTIGKEIT IN DER BEKLEIDUNGS- UND TEXTILBRANCHE</t>
  </si>
  <si>
    <t>10.2 VERBRAUCHERVERHALTEN BEZÜGLICH NACHHALTIGKEIT</t>
  </si>
  <si>
    <t>in % aller Befragten; Mehrfachnennungen</t>
  </si>
  <si>
    <t>Recyclen (z.B. Altkleidercontainer)</t>
  </si>
  <si>
    <t>Spenden (z.B. an soziale Einrichtungen)</t>
  </si>
  <si>
    <t>Verschenken</t>
  </si>
  <si>
    <t>Wegwerfen</t>
  </si>
  <si>
    <t>bei eBay verkaufen</t>
  </si>
  <si>
    <t>auf einer 2nd-Hand-Plattform verkaufen</t>
  </si>
  <si>
    <t>auf einem Flohmarkt verkaufen</t>
  </si>
  <si>
    <t>Upcycling</t>
  </si>
  <si>
    <t>einem 2nd-Hand Geschäft verkaufen</t>
  </si>
  <si>
    <t>bei einem Onlinehändler verkaufen (z.B. Zalando)</t>
  </si>
  <si>
    <t>Tauschen (z.B. auf einer Kleidertauschparty)</t>
  </si>
  <si>
    <t>Verleihen</t>
  </si>
  <si>
    <t>Quelle: IFH KÖLN 2023, n = 1.500 Internetnutzende</t>
  </si>
  <si>
    <t>10.2.7 Umgang mit aussortierter Kleidung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</si>
</sst>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31"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u/>
      <sz val="11"/>
      <color theme="10"/>
      <name val="Calibri"/>
      <family val="2"/>
      <scheme val="minor"/>
    </font>
    <font>
      <sz val="10"/>
      <color rgb="FF19325D"/>
      <name val="Calibri"/>
      <family val="2"/>
      <scheme val="minor"/>
    </font>
    <font>
      <b/>
      <sz val="16"/>
      <color rgb="FF19325D"/>
      <name val="Calibri"/>
      <family val="2"/>
      <scheme val="minor"/>
    </font>
    <font>
      <sz val="11"/>
      <name val="Calibri"/>
      <family val="2"/>
      <scheme val="minor"/>
    </font>
    <font>
      <b/>
      <sz val="14"/>
      <color rgb="FF19325D"/>
      <name val="Calibri"/>
      <family val="2"/>
      <scheme val="minor"/>
    </font>
    <font>
      <b/>
      <sz val="12"/>
      <color rgb="FF19325D"/>
      <name val="Calibri"/>
      <family val="2"/>
      <scheme val="minor"/>
    </font>
    <font>
      <b/>
      <sz val="11"/>
      <name val="Calibri"/>
      <family val="2"/>
      <scheme val="minor"/>
    </font>
    <font>
      <i/>
      <sz val="11"/>
      <name val="Calibri"/>
      <family val="2"/>
      <scheme val="minor"/>
    </font>
    <font>
      <sz val="11"/>
      <color rgb="FF002060"/>
      <name val="Calibri"/>
      <family val="2"/>
      <scheme val="minor"/>
    </font>
    <font>
      <b/>
      <sz val="11"/>
      <color rgb="FF19325D"/>
      <name val="Calibri"/>
      <family val="2"/>
      <scheme val="minor"/>
    </font>
    <font>
      <sz val="11"/>
      <color rgb="FF19325D"/>
      <name val="Calibri"/>
      <family val="2"/>
      <scheme val="minor"/>
    </font>
    <font>
      <b/>
      <sz val="13"/>
      <color rgb="FF19325D"/>
      <name val="Calibri"/>
      <family val="2"/>
      <scheme val="minor"/>
    </font>
    <font>
      <b/>
      <sz val="12"/>
      <name val="Calibri"/>
      <family val="2"/>
      <scheme val="minor"/>
    </font>
    <font>
      <i/>
      <sz val="11"/>
      <color theme="1"/>
      <name val="Calibri"/>
      <family val="2"/>
      <scheme val="minor"/>
    </font>
    <font>
      <sz val="8"/>
      <color theme="1"/>
      <name val="Calibri"/>
      <family val="2"/>
      <scheme val="minor"/>
    </font>
    <font>
      <b/>
      <i/>
      <sz val="11"/>
      <color theme="1"/>
      <name val="Calibri"/>
      <family val="2"/>
      <scheme val="minor"/>
    </font>
    <font>
      <b/>
      <i/>
      <sz val="11"/>
      <color rgb="FF49B198"/>
      <name val="Calibri"/>
      <family val="2"/>
      <scheme val="minor"/>
    </font>
    <font>
      <sz val="11"/>
      <color rgb="FF49B198"/>
      <name val="Calibri"/>
      <family val="2"/>
      <scheme val="minor"/>
    </font>
    <font>
      <b/>
      <u/>
      <sz val="11"/>
      <color rgb="FF49B198"/>
      <name val="Calibri"/>
      <family val="2"/>
      <scheme val="minor"/>
    </font>
    <font>
      <i/>
      <sz val="11"/>
      <color rgb="FF19325D"/>
      <name val="Calibri"/>
      <family val="2"/>
      <scheme val="minor"/>
    </font>
    <font>
      <sz val="8"/>
      <name val="Calibri"/>
      <family val="2"/>
      <scheme val="minor"/>
    </font>
    <font>
      <sz val="10"/>
      <name val="Arial"/>
      <family val="2"/>
    </font>
    <font>
      <i/>
      <sz val="8"/>
      <name val="Calibri"/>
      <family val="2"/>
      <scheme val="minor"/>
    </font>
    <font>
      <b/>
      <sz val="12"/>
      <color theme="1"/>
      <name val="Calibri"/>
      <family val="2"/>
      <scheme val="minor"/>
    </font>
    <font>
      <sz val="10"/>
      <color theme="1"/>
      <name val="Calibri"/>
      <family val="2"/>
      <scheme val="minor"/>
    </font>
    <font>
      <b/>
      <sz val="11"/>
      <name val="Calibri"/>
      <family val="2"/>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style="hair">
        <color indexed="64"/>
      </right>
      <top/>
      <bottom/>
      <diagonal/>
    </border>
    <border>
      <left style="hair">
        <color indexed="64"/>
      </left>
      <right/>
      <top/>
      <bottom/>
      <diagonal/>
    </border>
    <border>
      <left style="hair">
        <color indexed="64"/>
      </left>
      <right style="hair">
        <color indexed="64"/>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3">
    <xf numFmtId="0" fontId="0" fillId="0" borderId="0"/>
    <xf numFmtId="43" fontId="1" fillId="0" borderId="0" applyFont="0" applyFill="0" applyBorder="0" applyAlignment="0" applyProtection="0"/>
    <xf numFmtId="0" fontId="5" fillId="0" borderId="0" applyNumberFormat="0" applyFill="0" applyBorder="0" applyAlignment="0" applyProtection="0"/>
  </cellStyleXfs>
  <cellXfs count="275">
    <xf numFmtId="0" fontId="0" fillId="0" borderId="0" xfId="0"/>
    <xf numFmtId="0" fontId="4" fillId="0" borderId="0" xfId="0" applyFont="1"/>
    <xf numFmtId="0" fontId="6" fillId="0" borderId="0" xfId="0" applyFont="1" applyAlignment="1">
      <alignment horizontal="right" vertical="center"/>
    </xf>
    <xf numFmtId="49" fontId="7" fillId="0" borderId="0" xfId="0" applyNumberFormat="1" applyFont="1"/>
    <xf numFmtId="0" fontId="5" fillId="0" borderId="0" xfId="2" applyBorder="1"/>
    <xf numFmtId="0" fontId="8" fillId="0" borderId="0" xfId="0" applyFont="1"/>
    <xf numFmtId="0" fontId="2" fillId="0" borderId="0" xfId="0" applyFont="1"/>
    <xf numFmtId="0" fontId="0" fillId="0" borderId="0" xfId="0" applyAlignment="1">
      <alignment wrapText="1"/>
    </xf>
    <xf numFmtId="49" fontId="0" fillId="0" borderId="0" xfId="2" applyNumberFormat="1" applyFont="1" applyFill="1" applyBorder="1"/>
    <xf numFmtId="0" fontId="9" fillId="0" borderId="0" xfId="0" applyFont="1"/>
    <xf numFmtId="0" fontId="10" fillId="0" borderId="0" xfId="0" applyFont="1" applyAlignment="1">
      <alignment horizontal="left" indent="2"/>
    </xf>
    <xf numFmtId="0" fontId="8" fillId="0" borderId="0" xfId="2" applyFont="1" applyFill="1" applyBorder="1" applyAlignment="1">
      <alignment horizontal="left" indent="5"/>
    </xf>
    <xf numFmtId="0" fontId="0" fillId="0" borderId="0" xfId="2" applyFont="1" applyFill="1" applyBorder="1" applyAlignment="1">
      <alignment horizontal="left" indent="5"/>
    </xf>
    <xf numFmtId="0" fontId="7" fillId="0" borderId="0" xfId="0" applyFont="1"/>
    <xf numFmtId="0" fontId="0" fillId="0" borderId="0" xfId="0" applyAlignment="1">
      <alignment horizontal="left" indent="5"/>
    </xf>
    <xf numFmtId="0" fontId="11" fillId="0" borderId="0" xfId="0" applyFont="1" applyAlignment="1">
      <alignment horizontal="left" indent="5"/>
    </xf>
    <xf numFmtId="0" fontId="12" fillId="0" borderId="0" xfId="0" applyFont="1"/>
    <xf numFmtId="16" fontId="10" fillId="0" borderId="0" xfId="0" applyNumberFormat="1" applyFont="1" applyAlignment="1">
      <alignment horizontal="left" indent="2"/>
    </xf>
    <xf numFmtId="0" fontId="1" fillId="0" borderId="0" xfId="0" applyFont="1"/>
    <xf numFmtId="0" fontId="3" fillId="0" borderId="0" xfId="0" applyFont="1"/>
    <xf numFmtId="0" fontId="10" fillId="0" borderId="0" xfId="2" applyFont="1" applyFill="1" applyBorder="1" applyAlignment="1">
      <alignment horizontal="left" indent="2"/>
    </xf>
    <xf numFmtId="0" fontId="3" fillId="0" borderId="0" xfId="0" applyFont="1" applyAlignment="1">
      <alignment horizontal="left" indent="5"/>
    </xf>
    <xf numFmtId="0" fontId="11" fillId="0" borderId="0" xfId="2" applyFont="1" applyFill="1" applyBorder="1" applyAlignment="1">
      <alignment horizontal="left" indent="5"/>
    </xf>
    <xf numFmtId="16" fontId="10" fillId="0" borderId="0" xfId="2" applyNumberFormat="1" applyFont="1" applyFill="1" applyBorder="1" applyAlignment="1">
      <alignment horizontal="left" indent="2"/>
    </xf>
    <xf numFmtId="0" fontId="13" fillId="0" borderId="0" xfId="0" applyFont="1"/>
    <xf numFmtId="0" fontId="8" fillId="0" borderId="0" xfId="2" quotePrefix="1" applyFont="1" applyFill="1" applyBorder="1"/>
    <xf numFmtId="0" fontId="14" fillId="0" borderId="0" xfId="0" applyFont="1"/>
    <xf numFmtId="0" fontId="10" fillId="0" borderId="0" xfId="0" applyFont="1" applyAlignment="1">
      <alignment horizontal="left" indent="1"/>
    </xf>
    <xf numFmtId="0" fontId="15" fillId="0" borderId="0" xfId="0" applyFont="1"/>
    <xf numFmtId="0" fontId="0" fillId="0" borderId="0" xfId="0" applyAlignment="1">
      <alignment horizontal="left" indent="4"/>
    </xf>
    <xf numFmtId="0" fontId="6" fillId="0" borderId="0" xfId="0" applyFont="1" applyAlignment="1">
      <alignment vertical="center"/>
    </xf>
    <xf numFmtId="0" fontId="16" fillId="0" borderId="0" xfId="0" applyFont="1"/>
    <xf numFmtId="0" fontId="17" fillId="0" borderId="0" xfId="0" applyFont="1"/>
    <xf numFmtId="0" fontId="0" fillId="0" borderId="1" xfId="0" applyBorder="1"/>
    <xf numFmtId="0" fontId="3"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8" fillId="0" borderId="5" xfId="0" applyFont="1" applyBorder="1" applyAlignment="1">
      <alignment horizontal="right" vertical="center"/>
    </xf>
    <xf numFmtId="0" fontId="19" fillId="0" borderId="5" xfId="0" applyFont="1" applyBorder="1" applyAlignment="1">
      <alignment horizontal="right" vertical="center" wrapText="1"/>
    </xf>
    <xf numFmtId="0" fontId="19" fillId="0" borderId="0" xfId="0" applyFont="1" applyAlignment="1">
      <alignment horizontal="right" vertical="center" wrapText="1"/>
    </xf>
    <xf numFmtId="0" fontId="19" fillId="0" borderId="6" xfId="0" applyFont="1" applyBorder="1" applyAlignment="1">
      <alignment horizontal="right" vertical="center" wrapText="1"/>
    </xf>
    <xf numFmtId="0" fontId="19" fillId="0" borderId="7" xfId="0" applyFont="1" applyBorder="1" applyAlignment="1">
      <alignment horizontal="right" vertical="center" wrapText="1"/>
    </xf>
    <xf numFmtId="0" fontId="0" fillId="2" borderId="5" xfId="0" applyFill="1" applyBorder="1"/>
    <xf numFmtId="3" fontId="0" fillId="2" borderId="5" xfId="0" applyNumberFormat="1" applyFill="1" applyBorder="1"/>
    <xf numFmtId="3" fontId="0" fillId="2" borderId="0" xfId="0" applyNumberFormat="1" applyFill="1"/>
    <xf numFmtId="164" fontId="0" fillId="2" borderId="0" xfId="0" applyNumberFormat="1" applyFill="1"/>
    <xf numFmtId="164" fontId="0" fillId="2" borderId="6" xfId="0" applyNumberFormat="1" applyFill="1" applyBorder="1"/>
    <xf numFmtId="3" fontId="8" fillId="2" borderId="0" xfId="0" applyNumberFormat="1" applyFont="1" applyFill="1" applyAlignment="1">
      <alignment horizontal="right"/>
    </xf>
    <xf numFmtId="0" fontId="0" fillId="0" borderId="5" xfId="0" applyBorder="1"/>
    <xf numFmtId="3" fontId="0" fillId="0" borderId="5" xfId="0" applyNumberFormat="1" applyBorder="1"/>
    <xf numFmtId="3" fontId="0" fillId="0" borderId="0" xfId="0" applyNumberFormat="1"/>
    <xf numFmtId="164" fontId="0" fillId="0" borderId="0" xfId="0" applyNumberFormat="1"/>
    <xf numFmtId="164" fontId="0" fillId="0" borderId="6" xfId="0" applyNumberFormat="1" applyBorder="1"/>
    <xf numFmtId="0" fontId="20" fillId="2" borderId="5" xfId="0" applyFont="1" applyFill="1" applyBorder="1" applyAlignment="1">
      <alignment horizontal="left"/>
    </xf>
    <xf numFmtId="3" fontId="20" fillId="2" borderId="5" xfId="0" applyNumberFormat="1" applyFont="1" applyFill="1" applyBorder="1"/>
    <xf numFmtId="3" fontId="20" fillId="2" borderId="0" xfId="0" applyNumberFormat="1" applyFont="1" applyFill="1"/>
    <xf numFmtId="164" fontId="20" fillId="2" borderId="0" xfId="0" applyNumberFormat="1" applyFont="1" applyFill="1"/>
    <xf numFmtId="164" fontId="20" fillId="2" borderId="6" xfId="0" applyNumberFormat="1" applyFont="1" applyFill="1" applyBorder="1"/>
    <xf numFmtId="0" fontId="0" fillId="0" borderId="5" xfId="0" applyBorder="1" applyAlignment="1">
      <alignment horizontal="left" indent="1"/>
    </xf>
    <xf numFmtId="0" fontId="0" fillId="2" borderId="5" xfId="0" applyFill="1" applyBorder="1" applyAlignment="1">
      <alignment horizontal="left" indent="1"/>
    </xf>
    <xf numFmtId="0" fontId="20" fillId="2" borderId="5" xfId="0" applyFont="1" applyFill="1" applyBorder="1"/>
    <xf numFmtId="0" fontId="0" fillId="2" borderId="8" xfId="0" applyFill="1" applyBorder="1" applyAlignment="1">
      <alignment horizontal="left" indent="1"/>
    </xf>
    <xf numFmtId="3" fontId="0" fillId="2" borderId="8" xfId="0" applyNumberFormat="1" applyFill="1" applyBorder="1"/>
    <xf numFmtId="3" fontId="0" fillId="2" borderId="9" xfId="0" applyNumberFormat="1" applyFill="1" applyBorder="1"/>
    <xf numFmtId="164" fontId="0" fillId="2" borderId="9" xfId="0" applyNumberFormat="1" applyFill="1" applyBorder="1"/>
    <xf numFmtId="164" fontId="0" fillId="2" borderId="10" xfId="0" applyNumberFormat="1" applyFill="1" applyBorder="1"/>
    <xf numFmtId="0" fontId="20" fillId="0" borderId="0" xfId="0" applyFont="1" applyAlignment="1">
      <alignment horizontal="left" vertical="top"/>
    </xf>
    <xf numFmtId="0" fontId="18" fillId="0" borderId="0" xfId="0" applyFont="1" applyAlignment="1">
      <alignment horizontal="left" vertical="top" wrapText="1"/>
    </xf>
    <xf numFmtId="0" fontId="21" fillId="0" borderId="0" xfId="0" applyFont="1" applyAlignment="1">
      <alignment horizontal="left" vertical="top"/>
    </xf>
    <xf numFmtId="0" fontId="22" fillId="0" borderId="0" xfId="0" applyFont="1"/>
    <xf numFmtId="0" fontId="23" fillId="0" borderId="0" xfId="2" applyFont="1"/>
    <xf numFmtId="0" fontId="18" fillId="0" borderId="0" xfId="0" applyFont="1"/>
    <xf numFmtId="0" fontId="24" fillId="0" borderId="0" xfId="0" applyFont="1" applyAlignment="1">
      <alignment horizontal="left" vertical="center"/>
    </xf>
    <xf numFmtId="3" fontId="24" fillId="0" borderId="0" xfId="0" applyNumberFormat="1" applyFont="1" applyAlignment="1">
      <alignment horizontal="left" vertical="center"/>
    </xf>
    <xf numFmtId="0" fontId="17" fillId="0" borderId="1" xfId="0" applyFont="1" applyBorder="1"/>
    <xf numFmtId="0" fontId="19" fillId="0" borderId="0" xfId="0" applyFont="1" applyAlignment="1">
      <alignment horizontal="right" vertical="center"/>
    </xf>
    <xf numFmtId="0" fontId="0" fillId="2" borderId="5" xfId="0" applyFill="1" applyBorder="1" applyAlignment="1">
      <alignment horizontal="left"/>
    </xf>
    <xf numFmtId="164" fontId="0" fillId="2" borderId="0" xfId="0" applyNumberFormat="1" applyFill="1" applyAlignment="1">
      <alignment horizontal="right" vertical="center" wrapText="1"/>
    </xf>
    <xf numFmtId="3" fontId="0" fillId="2" borderId="6" xfId="0" applyNumberFormat="1" applyFill="1" applyBorder="1" applyAlignment="1">
      <alignment horizontal="right" vertical="center" wrapText="1"/>
    </xf>
    <xf numFmtId="0" fontId="0" fillId="0" borderId="5" xfId="0" applyBorder="1" applyAlignment="1">
      <alignment horizontal="left"/>
    </xf>
    <xf numFmtId="164" fontId="0" fillId="0" borderId="0" xfId="0" applyNumberFormat="1" applyAlignment="1">
      <alignment horizontal="right" vertical="center" wrapText="1"/>
    </xf>
    <xf numFmtId="165" fontId="0" fillId="0" borderId="6" xfId="0" applyNumberFormat="1" applyBorder="1" applyAlignment="1">
      <alignment horizontal="right" vertical="center" wrapText="1"/>
    </xf>
    <xf numFmtId="164" fontId="0" fillId="2" borderId="0" xfId="0" applyNumberFormat="1" applyFill="1" applyAlignment="1">
      <alignment horizontal="right"/>
    </xf>
    <xf numFmtId="165" fontId="0" fillId="2" borderId="6" xfId="0" applyNumberFormat="1" applyFill="1" applyBorder="1" applyAlignment="1">
      <alignment horizontal="right"/>
    </xf>
    <xf numFmtId="164" fontId="0" fillId="0" borderId="0" xfId="0" applyNumberFormat="1" applyAlignment="1">
      <alignment horizontal="right"/>
    </xf>
    <xf numFmtId="165" fontId="0" fillId="0" borderId="6" xfId="0" applyNumberFormat="1" applyBorder="1" applyAlignment="1">
      <alignment horizontal="right"/>
    </xf>
    <xf numFmtId="165" fontId="0" fillId="2" borderId="6" xfId="0" applyNumberFormat="1" applyFill="1" applyBorder="1"/>
    <xf numFmtId="165" fontId="0" fillId="0" borderId="6" xfId="0" applyNumberFormat="1" applyBorder="1"/>
    <xf numFmtId="164" fontId="0" fillId="2" borderId="7" xfId="0" applyNumberFormat="1" applyFill="1" applyBorder="1"/>
    <xf numFmtId="0" fontId="0" fillId="0" borderId="8" xfId="0" applyBorder="1" applyAlignment="1">
      <alignment horizontal="left"/>
    </xf>
    <xf numFmtId="0" fontId="0" fillId="0" borderId="3" xfId="0" applyBorder="1"/>
    <xf numFmtId="0" fontId="0" fillId="0" borderId="0" xfId="0" applyAlignment="1">
      <alignment horizontal="right" vertical="center"/>
    </xf>
    <xf numFmtId="0" fontId="3" fillId="2" borderId="5" xfId="0" applyFont="1" applyFill="1" applyBorder="1"/>
    <xf numFmtId="3" fontId="3" fillId="2" borderId="0" xfId="0" applyNumberFormat="1" applyFont="1" applyFill="1"/>
    <xf numFmtId="164" fontId="3" fillId="2" borderId="0" xfId="0" applyNumberFormat="1" applyFont="1" applyFill="1" applyAlignment="1">
      <alignment horizontal="right"/>
    </xf>
    <xf numFmtId="165" fontId="3" fillId="2" borderId="0" xfId="0" applyNumberFormat="1" applyFont="1" applyFill="1" applyAlignment="1">
      <alignment horizontal="right"/>
    </xf>
    <xf numFmtId="165" fontId="3" fillId="2" borderId="6" xfId="0" applyNumberFormat="1" applyFont="1" applyFill="1" applyBorder="1" applyAlignment="1">
      <alignment horizontal="right"/>
    </xf>
    <xf numFmtId="3" fontId="3" fillId="2" borderId="0" xfId="0" applyNumberFormat="1" applyFont="1" applyFill="1" applyAlignment="1">
      <alignment horizontal="right"/>
    </xf>
    <xf numFmtId="0" fontId="20" fillId="0" borderId="5" xfId="0" applyFont="1" applyBorder="1" applyAlignment="1">
      <alignment horizontal="left" indent="1"/>
    </xf>
    <xf numFmtId="3" fontId="20" fillId="0" borderId="0" xfId="0" applyNumberFormat="1" applyFont="1"/>
    <xf numFmtId="164" fontId="20" fillId="0" borderId="0" xfId="0" applyNumberFormat="1" applyFont="1" applyAlignment="1">
      <alignment horizontal="right"/>
    </xf>
    <xf numFmtId="165" fontId="20" fillId="0" borderId="0" xfId="0" applyNumberFormat="1" applyFont="1" applyAlignment="1">
      <alignment horizontal="right" vertical="center" wrapText="1"/>
    </xf>
    <xf numFmtId="165" fontId="20" fillId="0" borderId="6" xfId="0" applyNumberFormat="1" applyFont="1" applyBorder="1" applyAlignment="1">
      <alignment horizontal="right" vertical="center" wrapText="1"/>
    </xf>
    <xf numFmtId="3" fontId="20" fillId="0" borderId="0" xfId="0" applyNumberFormat="1" applyFont="1" applyAlignment="1">
      <alignment horizontal="right"/>
    </xf>
    <xf numFmtId="0" fontId="0" fillId="2" borderId="5" xfId="0" applyFill="1" applyBorder="1" applyAlignment="1">
      <alignment horizontal="left" indent="2"/>
    </xf>
    <xf numFmtId="165" fontId="0" fillId="2" borderId="0" xfId="0" applyNumberFormat="1" applyFill="1" applyAlignment="1">
      <alignment horizontal="right" vertical="center" wrapText="1"/>
    </xf>
    <xf numFmtId="165" fontId="0" fillId="2" borderId="6" xfId="0" applyNumberFormat="1" applyFill="1" applyBorder="1" applyAlignment="1">
      <alignment horizontal="right" vertical="center" wrapText="1"/>
    </xf>
    <xf numFmtId="3" fontId="0" fillId="2" borderId="0" xfId="0" applyNumberFormat="1" applyFill="1" applyAlignment="1">
      <alignment horizontal="right"/>
    </xf>
    <xf numFmtId="0" fontId="0" fillId="0" borderId="5" xfId="0" applyBorder="1" applyAlignment="1">
      <alignment horizontal="left" indent="2"/>
    </xf>
    <xf numFmtId="165" fontId="0" fillId="0" borderId="0" xfId="0" applyNumberFormat="1" applyAlignment="1">
      <alignment horizontal="right" vertical="center" wrapText="1"/>
    </xf>
    <xf numFmtId="3" fontId="0" fillId="0" borderId="0" xfId="0" applyNumberFormat="1" applyAlignment="1">
      <alignment horizontal="right"/>
    </xf>
    <xf numFmtId="165" fontId="0" fillId="0" borderId="0" xfId="0" applyNumberFormat="1"/>
    <xf numFmtId="3" fontId="0" fillId="2" borderId="0" xfId="0" applyNumberFormat="1" applyFill="1" applyAlignment="1">
      <alignment vertical="center" wrapText="1"/>
    </xf>
    <xf numFmtId="0" fontId="0" fillId="0" borderId="8" xfId="0" applyBorder="1" applyAlignment="1">
      <alignment horizontal="left" indent="2"/>
    </xf>
    <xf numFmtId="3" fontId="0" fillId="0" borderId="9" xfId="0" applyNumberFormat="1" applyBorder="1" applyAlignment="1">
      <alignment vertical="center" wrapText="1"/>
    </xf>
    <xf numFmtId="164" fontId="0" fillId="0" borderId="9" xfId="0" applyNumberFormat="1" applyBorder="1" applyAlignment="1">
      <alignment horizontal="right"/>
    </xf>
    <xf numFmtId="165" fontId="0" fillId="0" borderId="9" xfId="0" applyNumberFormat="1" applyBorder="1" applyAlignment="1">
      <alignment horizontal="right" vertical="center" wrapText="1"/>
    </xf>
    <xf numFmtId="165" fontId="0" fillId="0" borderId="10" xfId="0" applyNumberFormat="1" applyBorder="1" applyAlignment="1">
      <alignment horizontal="right" vertical="center" wrapText="1"/>
    </xf>
    <xf numFmtId="3" fontId="0" fillId="0" borderId="9" xfId="0" applyNumberFormat="1" applyBorder="1" applyAlignment="1">
      <alignment horizontal="right"/>
    </xf>
    <xf numFmtId="3" fontId="3" fillId="2" borderId="7" xfId="0" applyNumberFormat="1" applyFont="1" applyFill="1" applyBorder="1"/>
    <xf numFmtId="3" fontId="0" fillId="0" borderId="7" xfId="0" applyNumberFormat="1" applyBorder="1" applyAlignment="1">
      <alignment horizontal="right"/>
    </xf>
    <xf numFmtId="3" fontId="0" fillId="2" borderId="7" xfId="0" applyNumberFormat="1" applyFill="1" applyBorder="1" applyAlignment="1">
      <alignment horizontal="right"/>
    </xf>
    <xf numFmtId="165" fontId="0" fillId="0" borderId="0" xfId="0" applyNumberFormat="1" applyAlignment="1">
      <alignment horizontal="right"/>
    </xf>
    <xf numFmtId="3" fontId="0" fillId="0" borderId="7" xfId="0" applyNumberFormat="1" applyBorder="1"/>
    <xf numFmtId="3" fontId="0" fillId="2" borderId="7" xfId="0" applyNumberFormat="1" applyFill="1" applyBorder="1"/>
    <xf numFmtId="0" fontId="0" fillId="0" borderId="8" xfId="0" applyBorder="1" applyAlignment="1">
      <alignment horizontal="left" indent="1"/>
    </xf>
    <xf numFmtId="164" fontId="0" fillId="0" borderId="10" xfId="0" applyNumberFormat="1" applyBorder="1"/>
    <xf numFmtId="3" fontId="0" fillId="0" borderId="11" xfId="0" applyNumberFormat="1" applyBorder="1" applyAlignment="1">
      <alignment horizontal="right"/>
    </xf>
    <xf numFmtId="0" fontId="25" fillId="0" borderId="1" xfId="0" applyFont="1" applyBorder="1" applyAlignment="1">
      <alignment horizontal="right"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2" borderId="5" xfId="0" applyFont="1" applyFill="1" applyBorder="1"/>
    <xf numFmtId="164" fontId="11" fillId="2" borderId="6" xfId="0" applyNumberFormat="1" applyFont="1" applyFill="1" applyBorder="1" applyAlignment="1">
      <alignment horizontal="right" vertical="center" wrapText="1"/>
    </xf>
    <xf numFmtId="164" fontId="11" fillId="2" borderId="0" xfId="0" applyNumberFormat="1" applyFont="1" applyFill="1" applyAlignment="1">
      <alignment horizontal="right" vertical="center" wrapText="1"/>
    </xf>
    <xf numFmtId="164" fontId="11" fillId="2" borderId="5" xfId="0" applyNumberFormat="1" applyFont="1" applyFill="1" applyBorder="1" applyAlignment="1">
      <alignment horizontal="right" vertical="center" wrapText="1"/>
    </xf>
    <xf numFmtId="0" fontId="8" fillId="0" borderId="5" xfId="0" applyFont="1" applyBorder="1" applyAlignment="1">
      <alignment horizontal="left" indent="1"/>
    </xf>
    <xf numFmtId="164" fontId="8" fillId="0" borderId="6" xfId="0" applyNumberFormat="1" applyFont="1" applyBorder="1" applyAlignment="1">
      <alignment horizontal="right" vertical="center" wrapText="1"/>
    </xf>
    <xf numFmtId="164" fontId="8" fillId="0" borderId="0" xfId="0" applyNumberFormat="1" applyFont="1" applyAlignment="1">
      <alignment horizontal="right" vertical="center" wrapText="1"/>
    </xf>
    <xf numFmtId="164" fontId="8" fillId="0" borderId="5" xfId="0" applyNumberFormat="1" applyFont="1" applyBorder="1" applyAlignment="1">
      <alignment horizontal="right" vertical="center" wrapText="1"/>
    </xf>
    <xf numFmtId="0" fontId="8" fillId="2" borderId="5" xfId="0" applyFont="1" applyFill="1" applyBorder="1" applyAlignment="1">
      <alignment horizontal="left" indent="1"/>
    </xf>
    <xf numFmtId="164" fontId="8" fillId="2" borderId="6" xfId="0" applyNumberFormat="1" applyFont="1" applyFill="1" applyBorder="1" applyAlignment="1">
      <alignment horizontal="right"/>
    </xf>
    <xf numFmtId="164" fontId="8" fillId="2" borderId="0" xfId="0" applyNumberFormat="1" applyFont="1" applyFill="1" applyAlignment="1">
      <alignment horizontal="right"/>
    </xf>
    <xf numFmtId="164" fontId="8" fillId="2" borderId="5" xfId="0" applyNumberFormat="1" applyFont="1" applyFill="1" applyBorder="1" applyAlignment="1">
      <alignment horizontal="right"/>
    </xf>
    <xf numFmtId="164" fontId="8" fillId="0" borderId="6" xfId="0" applyNumberFormat="1" applyFont="1" applyBorder="1" applyAlignment="1">
      <alignment horizontal="right"/>
    </xf>
    <xf numFmtId="164" fontId="8" fillId="0" borderId="0" xfId="0" applyNumberFormat="1" applyFont="1" applyAlignment="1">
      <alignment horizontal="right"/>
    </xf>
    <xf numFmtId="164" fontId="8" fillId="0" borderId="5" xfId="0" applyNumberFormat="1" applyFont="1" applyBorder="1" applyAlignment="1">
      <alignment horizontal="right"/>
    </xf>
    <xf numFmtId="164" fontId="8" fillId="2" borderId="5" xfId="0" applyNumberFormat="1" applyFont="1" applyFill="1" applyBorder="1"/>
    <xf numFmtId="164" fontId="0" fillId="2" borderId="5" xfId="0" applyNumberFormat="1" applyFill="1" applyBorder="1"/>
    <xf numFmtId="164" fontId="8" fillId="0" borderId="5" xfId="0" applyNumberFormat="1" applyFont="1" applyBorder="1"/>
    <xf numFmtId="164" fontId="0" fillId="0" borderId="5" xfId="0" applyNumberFormat="1" applyBorder="1"/>
    <xf numFmtId="164" fontId="8" fillId="2" borderId="8" xfId="0" applyNumberFormat="1" applyFont="1" applyFill="1" applyBorder="1"/>
    <xf numFmtId="164" fontId="0" fillId="2" borderId="8" xfId="0" applyNumberFormat="1" applyFill="1" applyBorder="1"/>
    <xf numFmtId="0" fontId="0" fillId="0" borderId="0" xfId="0" applyAlignment="1">
      <alignment horizontal="left"/>
    </xf>
    <xf numFmtId="0" fontId="18" fillId="0" borderId="0" xfId="0" applyFont="1" applyAlignment="1">
      <alignment vertical="top"/>
    </xf>
    <xf numFmtId="0" fontId="0" fillId="0" borderId="0" xfId="0" applyAlignment="1">
      <alignment horizontal="left" vertical="top"/>
    </xf>
    <xf numFmtId="0" fontId="8" fillId="0" borderId="1" xfId="0" applyFont="1" applyBorder="1"/>
    <xf numFmtId="0" fontId="8" fillId="0" borderId="5" xfId="0" applyFont="1" applyBorder="1"/>
    <xf numFmtId="3" fontId="25" fillId="0" borderId="7" xfId="0" applyNumberFormat="1" applyFont="1" applyBorder="1" applyAlignment="1">
      <alignment horizontal="right" vertical="center"/>
    </xf>
    <xf numFmtId="0" fontId="25" fillId="0" borderId="6" xfId="0" applyFont="1" applyBorder="1" applyAlignment="1">
      <alignment horizontal="right" vertical="center" wrapText="1"/>
    </xf>
    <xf numFmtId="3" fontId="25" fillId="0" borderId="0" xfId="0" applyNumberFormat="1" applyFont="1" applyAlignment="1">
      <alignment horizontal="right" vertical="center"/>
    </xf>
    <xf numFmtId="0" fontId="25" fillId="0" borderId="0" xfId="0" applyFont="1" applyAlignment="1">
      <alignment horizontal="right" vertical="center" wrapText="1"/>
    </xf>
    <xf numFmtId="0" fontId="8" fillId="2" borderId="5" xfId="0" applyFont="1" applyFill="1" applyBorder="1" applyAlignment="1">
      <alignment horizontal="right"/>
    </xf>
    <xf numFmtId="164" fontId="8" fillId="2" borderId="6" xfId="0" applyNumberFormat="1" applyFont="1" applyFill="1" applyBorder="1" applyAlignment="1">
      <alignment horizontal="right" vertical="center" wrapText="1"/>
    </xf>
    <xf numFmtId="4" fontId="8" fillId="2" borderId="0" xfId="0" applyNumberFormat="1" applyFont="1" applyFill="1" applyAlignment="1">
      <alignment horizontal="right"/>
    </xf>
    <xf numFmtId="164" fontId="8" fillId="2" borderId="0" xfId="0" applyNumberFormat="1" applyFont="1" applyFill="1" applyAlignment="1">
      <alignment horizontal="right" vertical="center" wrapText="1"/>
    </xf>
    <xf numFmtId="4" fontId="8" fillId="2" borderId="7" xfId="0" applyNumberFormat="1" applyFont="1" applyFill="1" applyBorder="1" applyAlignment="1">
      <alignment horizontal="right"/>
    </xf>
    <xf numFmtId="4" fontId="8" fillId="2" borderId="6" xfId="0" applyNumberFormat="1" applyFont="1" applyFill="1" applyBorder="1" applyAlignment="1">
      <alignment horizontal="right"/>
    </xf>
    <xf numFmtId="0" fontId="8" fillId="0" borderId="5" xfId="0" applyFont="1" applyBorder="1" applyAlignment="1">
      <alignment horizontal="right"/>
    </xf>
    <xf numFmtId="4" fontId="8" fillId="0" borderId="0" xfId="0" applyNumberFormat="1" applyFont="1" applyAlignment="1">
      <alignment horizontal="right"/>
    </xf>
    <xf numFmtId="4" fontId="8" fillId="0" borderId="7" xfId="0" applyNumberFormat="1" applyFont="1" applyBorder="1" applyAlignment="1">
      <alignment horizontal="right"/>
    </xf>
    <xf numFmtId="4" fontId="8" fillId="0" borderId="6" xfId="0" applyNumberFormat="1" applyFont="1" applyBorder="1" applyAlignment="1">
      <alignment horizontal="right"/>
    </xf>
    <xf numFmtId="4" fontId="0" fillId="2" borderId="0" xfId="0" applyNumberFormat="1" applyFill="1"/>
    <xf numFmtId="4" fontId="8" fillId="2" borderId="7" xfId="0" applyNumberFormat="1" applyFont="1" applyFill="1" applyBorder="1"/>
    <xf numFmtId="4" fontId="0" fillId="2" borderId="6" xfId="0" applyNumberFormat="1" applyFill="1" applyBorder="1"/>
    <xf numFmtId="0" fontId="0" fillId="0" borderId="5" xfId="0" applyBorder="1" applyAlignment="1">
      <alignment horizontal="right"/>
    </xf>
    <xf numFmtId="4" fontId="0" fillId="0" borderId="0" xfId="0" applyNumberFormat="1"/>
    <xf numFmtId="4" fontId="0" fillId="0" borderId="7" xfId="0" applyNumberFormat="1" applyBorder="1"/>
    <xf numFmtId="4" fontId="8" fillId="0" borderId="7" xfId="0" applyNumberFormat="1" applyFont="1" applyBorder="1"/>
    <xf numFmtId="4" fontId="0" fillId="0" borderId="6" xfId="0" applyNumberFormat="1" applyBorder="1"/>
    <xf numFmtId="0" fontId="0" fillId="2" borderId="5" xfId="0" applyFill="1" applyBorder="1" applyAlignment="1">
      <alignment horizontal="right"/>
    </xf>
    <xf numFmtId="4" fontId="0" fillId="2" borderId="7" xfId="0" applyNumberFormat="1" applyFill="1" applyBorder="1"/>
    <xf numFmtId="0" fontId="0" fillId="0" borderId="8" xfId="0" applyBorder="1"/>
    <xf numFmtId="3" fontId="0" fillId="0" borderId="11" xfId="0" applyNumberFormat="1" applyBorder="1"/>
    <xf numFmtId="164" fontId="8" fillId="0" borderId="10" xfId="0" applyNumberFormat="1" applyFont="1" applyBorder="1" applyAlignment="1">
      <alignment horizontal="right"/>
    </xf>
    <xf numFmtId="4" fontId="8" fillId="0" borderId="9" xfId="0" applyNumberFormat="1" applyFont="1" applyBorder="1" applyAlignment="1">
      <alignment horizontal="right"/>
    </xf>
    <xf numFmtId="164" fontId="8" fillId="0" borderId="9" xfId="0" applyNumberFormat="1" applyFont="1" applyBorder="1" applyAlignment="1">
      <alignment horizontal="right"/>
    </xf>
    <xf numFmtId="4" fontId="0" fillId="0" borderId="9" xfId="0" applyNumberFormat="1" applyBorder="1"/>
    <xf numFmtId="4" fontId="8" fillId="0" borderId="11" xfId="0" applyNumberFormat="1" applyFont="1" applyBorder="1" applyAlignment="1">
      <alignment horizontal="right"/>
    </xf>
    <xf numFmtId="164" fontId="8" fillId="0" borderId="9" xfId="0" applyNumberFormat="1" applyFont="1" applyBorder="1" applyAlignment="1">
      <alignment horizontal="right" vertical="center" wrapText="1"/>
    </xf>
    <xf numFmtId="4" fontId="0" fillId="0" borderId="11" xfId="0" applyNumberFormat="1" applyBorder="1"/>
    <xf numFmtId="4" fontId="0" fillId="0" borderId="10" xfId="0" applyNumberFormat="1" applyBorder="1"/>
    <xf numFmtId="1" fontId="26" fillId="0" borderId="0" xfId="0" applyNumberFormat="1" applyFont="1" applyAlignment="1">
      <alignment horizontal="right"/>
    </xf>
    <xf numFmtId="0" fontId="12" fillId="0" borderId="0" xfId="0" applyFont="1" applyAlignment="1">
      <alignment vertical="top"/>
    </xf>
    <xf numFmtId="0" fontId="27" fillId="0" borderId="1" xfId="0" applyFont="1" applyBorder="1" applyAlignment="1">
      <alignment horizontal="right" wrapText="1"/>
    </xf>
    <xf numFmtId="0" fontId="28" fillId="0" borderId="2" xfId="0" applyFont="1" applyBorder="1" applyAlignment="1">
      <alignment horizontal="right" vertical="center" wrapText="1"/>
    </xf>
    <xf numFmtId="0" fontId="28" fillId="0" borderId="3" xfId="0" applyFont="1" applyBorder="1" applyAlignment="1">
      <alignment horizontal="right" vertical="center" wrapText="1"/>
    </xf>
    <xf numFmtId="0" fontId="28" fillId="0" borderId="4" xfId="0" applyFont="1" applyBorder="1" applyAlignment="1">
      <alignment horizontal="right" vertical="center" wrapText="1"/>
    </xf>
    <xf numFmtId="0" fontId="11" fillId="2" borderId="5" xfId="0" applyFont="1" applyFill="1" applyBorder="1" applyAlignment="1">
      <alignment horizontal="left"/>
    </xf>
    <xf numFmtId="3" fontId="3" fillId="2" borderId="7" xfId="0" applyNumberFormat="1" applyFont="1" applyFill="1" applyBorder="1" applyAlignment="1">
      <alignment horizontal="right" vertical="top" wrapText="1"/>
    </xf>
    <xf numFmtId="3" fontId="3" fillId="2" borderId="6" xfId="1" applyNumberFormat="1" applyFont="1" applyFill="1" applyBorder="1"/>
    <xf numFmtId="3" fontId="20" fillId="0" borderId="7" xfId="0" applyNumberFormat="1" applyFont="1" applyBorder="1" applyAlignment="1">
      <alignment horizontal="left" indent="1"/>
    </xf>
    <xf numFmtId="3" fontId="20" fillId="0" borderId="0" xfId="0" applyNumberFormat="1" applyFont="1" applyAlignment="1">
      <alignment horizontal="left" indent="1"/>
    </xf>
    <xf numFmtId="3" fontId="20" fillId="0" borderId="6" xfId="1" applyNumberFormat="1" applyFont="1" applyFill="1" applyBorder="1" applyAlignment="1">
      <alignment horizontal="left" indent="1"/>
    </xf>
    <xf numFmtId="0" fontId="20" fillId="0" borderId="0" xfId="0" applyFont="1" applyAlignment="1">
      <alignment horizontal="left" indent="1"/>
    </xf>
    <xf numFmtId="0" fontId="8" fillId="2" borderId="5" xfId="0" applyFont="1" applyFill="1" applyBorder="1" applyAlignment="1">
      <alignment horizontal="left" indent="2"/>
    </xf>
    <xf numFmtId="3" fontId="0" fillId="2" borderId="6" xfId="1" applyNumberFormat="1" applyFont="1" applyFill="1" applyBorder="1"/>
    <xf numFmtId="3" fontId="0" fillId="0" borderId="6" xfId="1" applyNumberFormat="1" applyFont="1" applyFill="1" applyBorder="1"/>
    <xf numFmtId="0" fontId="20" fillId="2" borderId="5" xfId="0" applyFont="1" applyFill="1" applyBorder="1" applyAlignment="1">
      <alignment horizontal="left" indent="1"/>
    </xf>
    <xf numFmtId="3" fontId="20" fillId="2" borderId="7" xfId="0" applyNumberFormat="1" applyFont="1" applyFill="1" applyBorder="1" applyAlignment="1">
      <alignment horizontal="left" indent="1"/>
    </xf>
    <xf numFmtId="3" fontId="20" fillId="2" borderId="0" xfId="0" applyNumberFormat="1" applyFont="1" applyFill="1" applyAlignment="1">
      <alignment horizontal="left" indent="1"/>
    </xf>
    <xf numFmtId="3" fontId="20" fillId="2" borderId="6" xfId="1" applyNumberFormat="1" applyFont="1" applyFill="1" applyBorder="1" applyAlignment="1">
      <alignment horizontal="left" indent="1"/>
    </xf>
    <xf numFmtId="3" fontId="0" fillId="0" borderId="10" xfId="1" applyNumberFormat="1" applyFont="1" applyFill="1" applyBorder="1"/>
    <xf numFmtId="0" fontId="8" fillId="0" borderId="0" xfId="0" applyFont="1" applyAlignment="1">
      <alignment horizontal="left"/>
    </xf>
    <xf numFmtId="0" fontId="0" fillId="0" borderId="9" xfId="0" applyBorder="1"/>
    <xf numFmtId="0" fontId="29" fillId="0" borderId="0" xfId="0" applyFont="1" applyAlignment="1">
      <alignment horizontal="right" vertical="center"/>
    </xf>
    <xf numFmtId="3" fontId="30" fillId="2" borderId="0" xfId="0" applyNumberFormat="1" applyFont="1" applyFill="1" applyAlignment="1">
      <alignment horizontal="right"/>
    </xf>
    <xf numFmtId="165" fontId="3" fillId="2" borderId="0" xfId="0" applyNumberFormat="1" applyFont="1" applyFill="1" applyAlignment="1">
      <alignment horizontal="right" vertical="center" wrapText="1"/>
    </xf>
    <xf numFmtId="165" fontId="3" fillId="2" borderId="6" xfId="0" applyNumberFormat="1" applyFont="1" applyFill="1" applyBorder="1" applyAlignment="1">
      <alignment horizontal="right" vertical="center" wrapText="1"/>
    </xf>
    <xf numFmtId="3" fontId="3" fillId="2" borderId="0" xfId="0" applyNumberFormat="1" applyFont="1" applyFill="1" applyAlignment="1">
      <alignment horizontal="right" vertical="center" wrapText="1"/>
    </xf>
    <xf numFmtId="3" fontId="0" fillId="0" borderId="0" xfId="0" applyNumberFormat="1" applyAlignment="1">
      <alignment horizontal="right" vertical="center" wrapText="1"/>
    </xf>
    <xf numFmtId="3" fontId="0" fillId="0" borderId="7" xfId="0" applyNumberFormat="1" applyBorder="1" applyAlignment="1">
      <alignment horizontal="right" vertical="center" wrapText="1"/>
    </xf>
    <xf numFmtId="3" fontId="0" fillId="2" borderId="0" xfId="0" applyNumberFormat="1" applyFill="1" applyAlignment="1">
      <alignment horizontal="right" vertical="center" wrapText="1"/>
    </xf>
    <xf numFmtId="3" fontId="0" fillId="0" borderId="9" xfId="0" applyNumberFormat="1" applyBorder="1"/>
    <xf numFmtId="164" fontId="0" fillId="0" borderId="9" xfId="0" applyNumberFormat="1" applyBorder="1"/>
    <xf numFmtId="0" fontId="25" fillId="0" borderId="5" xfId="0" applyFont="1" applyBorder="1" applyAlignment="1">
      <alignment horizontal="right" vertical="center" wrapText="1"/>
    </xf>
    <xf numFmtId="0" fontId="19" fillId="0" borderId="7" xfId="0" applyFont="1" applyBorder="1" applyAlignment="1">
      <alignment horizontal="center" vertical="center" wrapText="1"/>
    </xf>
    <xf numFmtId="0" fontId="8" fillId="2" borderId="5" xfId="0" applyFont="1" applyFill="1" applyBorder="1" applyAlignment="1">
      <alignment horizontal="right" vertical="center" wrapText="1"/>
    </xf>
    <xf numFmtId="0" fontId="8" fillId="2" borderId="7" xfId="0" applyFont="1" applyFill="1" applyBorder="1" applyAlignment="1">
      <alignment horizontal="right" vertical="center" wrapText="1"/>
    </xf>
    <xf numFmtId="0" fontId="8" fillId="2" borderId="0" xfId="0" applyFont="1" applyFill="1" applyAlignment="1">
      <alignment horizontal="right" vertical="center" wrapText="1"/>
    </xf>
    <xf numFmtId="1" fontId="0" fillId="2" borderId="7" xfId="0" applyNumberFormat="1" applyFill="1" applyBorder="1" applyAlignment="1">
      <alignment horizontal="right" vertical="center" wrapText="1"/>
    </xf>
    <xf numFmtId="0" fontId="8" fillId="2" borderId="6" xfId="0" applyFont="1" applyFill="1" applyBorder="1" applyAlignment="1">
      <alignment horizontal="right" vertical="center" wrapText="1"/>
    </xf>
    <xf numFmtId="0" fontId="8" fillId="0" borderId="5" xfId="0" applyFont="1" applyBorder="1" applyAlignment="1">
      <alignment horizontal="right" vertical="center" wrapText="1"/>
    </xf>
    <xf numFmtId="0" fontId="8" fillId="0" borderId="7" xfId="0" applyFont="1" applyBorder="1" applyAlignment="1">
      <alignment horizontal="right" vertical="center" wrapText="1"/>
    </xf>
    <xf numFmtId="1" fontId="0" fillId="0" borderId="7" xfId="0" applyNumberFormat="1" applyBorder="1" applyAlignment="1">
      <alignment horizontal="right" vertical="center" wrapText="1"/>
    </xf>
    <xf numFmtId="0" fontId="0" fillId="2" borderId="7" xfId="0" applyFill="1" applyBorder="1" applyAlignment="1">
      <alignment horizontal="right"/>
    </xf>
    <xf numFmtId="164" fontId="0" fillId="2" borderId="6" xfId="0" applyNumberFormat="1" applyFill="1" applyBorder="1" applyAlignment="1">
      <alignment horizontal="right" vertical="center" wrapText="1"/>
    </xf>
    <xf numFmtId="0" fontId="0" fillId="0" borderId="7" xfId="0" applyBorder="1" applyAlignment="1">
      <alignment horizontal="right"/>
    </xf>
    <xf numFmtId="164" fontId="0" fillId="0" borderId="6" xfId="0" applyNumberFormat="1" applyBorder="1" applyAlignment="1">
      <alignment horizontal="right"/>
    </xf>
    <xf numFmtId="1" fontId="0" fillId="0" borderId="7" xfId="0" applyNumberFormat="1" applyBorder="1" applyAlignment="1">
      <alignment horizontal="right"/>
    </xf>
    <xf numFmtId="164" fontId="0" fillId="2" borderId="6" xfId="0" applyNumberFormat="1" applyFill="1" applyBorder="1" applyAlignment="1">
      <alignment horizontal="right"/>
    </xf>
    <xf numFmtId="1" fontId="0" fillId="2" borderId="7" xfId="0" applyNumberFormat="1" applyFill="1" applyBorder="1" applyAlignment="1">
      <alignment horizontal="right"/>
    </xf>
    <xf numFmtId="0" fontId="0" fillId="0" borderId="0" xfId="0" applyAlignment="1">
      <alignment horizontal="right"/>
    </xf>
    <xf numFmtId="1" fontId="0" fillId="0" borderId="0" xfId="0" applyNumberFormat="1" applyAlignment="1">
      <alignment horizontal="right"/>
    </xf>
    <xf numFmtId="0" fontId="0" fillId="2" borderId="0" xfId="0" applyFill="1" applyAlignment="1">
      <alignment horizontal="right"/>
    </xf>
    <xf numFmtId="1" fontId="0" fillId="2" borderId="0" xfId="0" applyNumberFormat="1" applyFill="1" applyAlignment="1">
      <alignment horizontal="right"/>
    </xf>
    <xf numFmtId="0" fontId="0" fillId="0" borderId="8" xfId="0" applyBorder="1" applyAlignment="1">
      <alignment horizontal="right"/>
    </xf>
    <xf numFmtId="0" fontId="0" fillId="0" borderId="9" xfId="0" applyBorder="1" applyAlignment="1">
      <alignment horizontal="right"/>
    </xf>
    <xf numFmtId="1" fontId="0" fillId="0" borderId="9" xfId="0" applyNumberFormat="1" applyBorder="1" applyAlignment="1">
      <alignment horizontal="right"/>
    </xf>
    <xf numFmtId="1" fontId="0" fillId="0" borderId="11" xfId="0" applyNumberFormat="1" applyBorder="1" applyAlignment="1">
      <alignment horizontal="right"/>
    </xf>
    <xf numFmtId="3" fontId="0" fillId="0" borderId="5" xfId="0" applyNumberFormat="1" applyBorder="1" applyAlignment="1">
      <alignment horizontal="left" indent="1"/>
    </xf>
    <xf numFmtId="0" fontId="0" fillId="2" borderId="1" xfId="0" applyFill="1" applyBorder="1" applyAlignment="1">
      <alignment horizontal="left"/>
    </xf>
    <xf numFmtId="3" fontId="0" fillId="2" borderId="5" xfId="0" applyNumberFormat="1" applyFill="1" applyBorder="1" applyAlignment="1">
      <alignment horizontal="right"/>
    </xf>
    <xf numFmtId="3" fontId="0" fillId="0" borderId="5" xfId="0" applyNumberFormat="1" applyBorder="1" applyAlignment="1">
      <alignment horizontal="right"/>
    </xf>
    <xf numFmtId="0" fontId="8" fillId="0" borderId="5" xfId="0" applyFont="1" applyBorder="1" applyAlignment="1">
      <alignment horizontal="left"/>
    </xf>
    <xf numFmtId="3" fontId="0" fillId="0" borderId="8" xfId="0" applyNumberFormat="1" applyBorder="1" applyAlignment="1">
      <alignment horizontal="right"/>
    </xf>
    <xf numFmtId="0" fontId="18" fillId="0" borderId="0" xfId="0" applyFont="1" applyAlignment="1">
      <alignment horizontal="left"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11" fillId="0" borderId="2" xfId="0" applyFont="1" applyBorder="1" applyAlignment="1">
      <alignment horizontal="center"/>
    </xf>
    <xf numFmtId="0" fontId="11" fillId="0" borderId="4" xfId="0" applyFont="1" applyBorder="1" applyAlignment="1">
      <alignment horizontal="center"/>
    </xf>
    <xf numFmtId="0" fontId="11" fillId="0" borderId="3" xfId="0" applyFont="1" applyBorder="1" applyAlignment="1">
      <alignment horizontal="center"/>
    </xf>
    <xf numFmtId="0" fontId="11" fillId="0" borderId="2" xfId="0" applyFont="1" applyBorder="1" applyAlignment="1">
      <alignment horizontal="center" vertical="center"/>
    </xf>
    <xf numFmtId="0" fontId="11" fillId="0" borderId="2" xfId="0" applyFont="1" applyBorder="1" applyAlignment="1">
      <alignment horizontal="center" wrapText="1"/>
    </xf>
    <xf numFmtId="0" fontId="11" fillId="0" borderId="4" xfId="0" applyFont="1" applyBorder="1" applyAlignment="1">
      <alignment horizontal="center" wrapText="1"/>
    </xf>
    <xf numFmtId="0" fontId="18" fillId="0" borderId="0" xfId="0" applyFont="1" applyAlignment="1">
      <alignment horizontal="left" vertical="top"/>
    </xf>
    <xf numFmtId="0" fontId="27" fillId="0" borderId="12" xfId="0" applyFont="1" applyBorder="1" applyAlignment="1">
      <alignment horizontal="right" wrapText="1"/>
    </xf>
    <xf numFmtId="0" fontId="27" fillId="0" borderId="13" xfId="0" applyFont="1" applyBorder="1" applyAlignment="1">
      <alignment horizontal="right" wrapText="1"/>
    </xf>
  </cellXfs>
  <cellStyles count="3">
    <cellStyle name="Komma" xfId="1" builtinId="3"/>
    <cellStyle name="Link" xfId="2"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'[1]8.2.3'!$B$9:$C$9</c:f>
              <c:strCache>
                <c:ptCount val="1"/>
                <c:pt idx="0">
                  <c:v>Produktion</c:v>
                </c:pt>
              </c:strCache>
            </c:strRef>
          </c:tx>
          <c:spPr>
            <a:ln w="28575" cap="rnd">
              <a:solidFill>
                <a:schemeClr val="accent1"/>
              </a:solidFill>
              <a:round/>
            </a:ln>
            <a:effectLst/>
          </c:spPr>
          <c:marker>
            <c:symbol val="none"/>
          </c:marker>
          <c:cat>
            <c:numRef>
              <c:f>'[1]8.2.3'!$A$11:$A$26</c:f>
              <c:numCache>
                <c:formatCode>General</c:formatCode>
                <c:ptCount val="16"/>
                <c:pt idx="0">
                  <c:v>1990</c:v>
                </c:pt>
                <c:pt idx="1">
                  <c:v>1995</c:v>
                </c:pt>
                <c:pt idx="2">
                  <c:v>2000</c:v>
                </c:pt>
                <c:pt idx="3">
                  <c:v>2005</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'[1]8.2.3'!$B$11:$B$26</c:f>
              <c:numCache>
                <c:formatCode>General</c:formatCode>
                <c:ptCount val="16"/>
                <c:pt idx="0">
                  <c:v>65</c:v>
                </c:pt>
                <c:pt idx="1">
                  <c:v>47</c:v>
                </c:pt>
                <c:pt idx="2">
                  <c:v>36</c:v>
                </c:pt>
                <c:pt idx="3">
                  <c:v>28.8</c:v>
                </c:pt>
                <c:pt idx="4">
                  <c:v>30.2</c:v>
                </c:pt>
                <c:pt idx="5">
                  <c:v>30.3</c:v>
                </c:pt>
                <c:pt idx="6">
                  <c:v>25.5</c:v>
                </c:pt>
                <c:pt idx="7">
                  <c:v>27.9</c:v>
                </c:pt>
                <c:pt idx="8">
                  <c:v>40.5</c:v>
                </c:pt>
                <c:pt idx="9">
                  <c:v>38.799999999999997</c:v>
                </c:pt>
                <c:pt idx="10">
                  <c:v>36.700000000000003</c:v>
                </c:pt>
                <c:pt idx="11">
                  <c:v>39.5</c:v>
                </c:pt>
                <c:pt idx="12">
                  <c:v>44.5</c:v>
                </c:pt>
                <c:pt idx="13">
                  <c:v>48.1</c:v>
                </c:pt>
                <c:pt idx="14">
                  <c:v>38.262999999999998</c:v>
                </c:pt>
                <c:pt idx="15">
                  <c:v>54.695</c:v>
                </c:pt>
              </c:numCache>
            </c:numRef>
          </c:val>
          <c:smooth val="0"/>
          <c:extLst>
            <c:ext xmlns:c16="http://schemas.microsoft.com/office/drawing/2014/chart" uri="{C3380CC4-5D6E-409C-BE32-E72D297353CC}">
              <c16:uniqueId val="{00000000-1FD2-44A2-B66E-63A8B8CF21BC}"/>
            </c:ext>
          </c:extLst>
        </c:ser>
        <c:ser>
          <c:idx val="1"/>
          <c:order val="1"/>
          <c:tx>
            <c:strRef>
              <c:f>'[1]8.2.3'!$D$9:$E$9</c:f>
              <c:strCache>
                <c:ptCount val="1"/>
                <c:pt idx="0">
                  <c:v>Import</c:v>
                </c:pt>
              </c:strCache>
            </c:strRef>
          </c:tx>
          <c:spPr>
            <a:ln w="28575" cap="rnd">
              <a:solidFill>
                <a:schemeClr val="accent2"/>
              </a:solidFill>
              <a:round/>
            </a:ln>
            <a:effectLst/>
          </c:spPr>
          <c:marker>
            <c:symbol val="none"/>
          </c:marker>
          <c:cat>
            <c:numRef>
              <c:f>'[1]8.2.3'!$A$11:$A$26</c:f>
              <c:numCache>
                <c:formatCode>General</c:formatCode>
                <c:ptCount val="16"/>
                <c:pt idx="0">
                  <c:v>1990</c:v>
                </c:pt>
                <c:pt idx="1">
                  <c:v>1995</c:v>
                </c:pt>
                <c:pt idx="2">
                  <c:v>2000</c:v>
                </c:pt>
                <c:pt idx="3">
                  <c:v>2005</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'[1]8.2.3'!$D$11:$D$26</c:f>
              <c:numCache>
                <c:formatCode>General</c:formatCode>
                <c:ptCount val="16"/>
                <c:pt idx="0">
                  <c:v>317.10000000000002</c:v>
                </c:pt>
                <c:pt idx="1">
                  <c:v>337.1</c:v>
                </c:pt>
                <c:pt idx="2">
                  <c:v>348.8</c:v>
                </c:pt>
                <c:pt idx="3">
                  <c:v>464</c:v>
                </c:pt>
                <c:pt idx="4">
                  <c:v>532.70000000000005</c:v>
                </c:pt>
                <c:pt idx="5">
                  <c:v>593.6</c:v>
                </c:pt>
                <c:pt idx="6">
                  <c:v>536.70000000000005</c:v>
                </c:pt>
                <c:pt idx="7">
                  <c:v>570.20000000000005</c:v>
                </c:pt>
                <c:pt idx="8">
                  <c:v>641.1</c:v>
                </c:pt>
                <c:pt idx="9">
                  <c:v>654.79999999999995</c:v>
                </c:pt>
                <c:pt idx="10">
                  <c:v>669.2</c:v>
                </c:pt>
                <c:pt idx="11">
                  <c:v>699.5</c:v>
                </c:pt>
                <c:pt idx="12">
                  <c:v>712.2</c:v>
                </c:pt>
                <c:pt idx="13">
                  <c:v>739.279</c:v>
                </c:pt>
                <c:pt idx="14">
                  <c:v>641.42200000000003</c:v>
                </c:pt>
                <c:pt idx="15">
                  <c:v>623.26499999999999</c:v>
                </c:pt>
              </c:numCache>
            </c:numRef>
          </c:val>
          <c:smooth val="0"/>
          <c:extLst>
            <c:ext xmlns:c16="http://schemas.microsoft.com/office/drawing/2014/chart" uri="{C3380CC4-5D6E-409C-BE32-E72D297353CC}">
              <c16:uniqueId val="{00000001-1FD2-44A2-B66E-63A8B8CF21BC}"/>
            </c:ext>
          </c:extLst>
        </c:ser>
        <c:ser>
          <c:idx val="2"/>
          <c:order val="2"/>
          <c:tx>
            <c:strRef>
              <c:f>'[1]8.2.3'!$F$9:$G$9</c:f>
              <c:strCache>
                <c:ptCount val="1"/>
                <c:pt idx="0">
                  <c:v>Export</c:v>
                </c:pt>
              </c:strCache>
            </c:strRef>
          </c:tx>
          <c:spPr>
            <a:ln w="28575" cap="rnd">
              <a:solidFill>
                <a:schemeClr val="accent3"/>
              </a:solidFill>
              <a:round/>
            </a:ln>
            <a:effectLst/>
          </c:spPr>
          <c:marker>
            <c:symbol val="none"/>
          </c:marker>
          <c:cat>
            <c:numRef>
              <c:f>'[1]8.2.3'!$A$11:$A$26</c:f>
              <c:numCache>
                <c:formatCode>General</c:formatCode>
                <c:ptCount val="16"/>
                <c:pt idx="0">
                  <c:v>1990</c:v>
                </c:pt>
                <c:pt idx="1">
                  <c:v>1995</c:v>
                </c:pt>
                <c:pt idx="2">
                  <c:v>2000</c:v>
                </c:pt>
                <c:pt idx="3">
                  <c:v>2005</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'[1]8.2.3'!$F$11:$F$26</c:f>
              <c:numCache>
                <c:formatCode>General</c:formatCode>
                <c:ptCount val="16"/>
                <c:pt idx="0">
                  <c:v>46.1</c:v>
                </c:pt>
                <c:pt idx="1">
                  <c:v>50.5</c:v>
                </c:pt>
                <c:pt idx="2">
                  <c:v>61.1</c:v>
                </c:pt>
                <c:pt idx="3">
                  <c:v>141.80000000000001</c:v>
                </c:pt>
                <c:pt idx="4">
                  <c:v>178.8</c:v>
                </c:pt>
                <c:pt idx="5">
                  <c:v>203.7</c:v>
                </c:pt>
                <c:pt idx="6">
                  <c:v>174.8</c:v>
                </c:pt>
                <c:pt idx="7">
                  <c:v>188.6</c:v>
                </c:pt>
                <c:pt idx="8">
                  <c:v>228.8</c:v>
                </c:pt>
                <c:pt idx="9">
                  <c:v>238.1</c:v>
                </c:pt>
                <c:pt idx="10">
                  <c:v>255.9</c:v>
                </c:pt>
                <c:pt idx="11">
                  <c:v>284.39999999999998</c:v>
                </c:pt>
                <c:pt idx="12">
                  <c:v>309.3</c:v>
                </c:pt>
                <c:pt idx="13">
                  <c:v>343.31799999999998</c:v>
                </c:pt>
                <c:pt idx="14">
                  <c:v>299.14400000000001</c:v>
                </c:pt>
                <c:pt idx="15">
                  <c:v>317.10700000000003</c:v>
                </c:pt>
              </c:numCache>
            </c:numRef>
          </c:val>
          <c:smooth val="0"/>
          <c:extLst>
            <c:ext xmlns:c16="http://schemas.microsoft.com/office/drawing/2014/chart" uri="{C3380CC4-5D6E-409C-BE32-E72D297353CC}">
              <c16:uniqueId val="{00000002-1FD2-44A2-B66E-63A8B8CF21BC}"/>
            </c:ext>
          </c:extLst>
        </c:ser>
        <c:ser>
          <c:idx val="3"/>
          <c:order val="3"/>
          <c:tx>
            <c:strRef>
              <c:f>'[1]8.2.3'!$H$9:$I$9</c:f>
              <c:strCache>
                <c:ptCount val="1"/>
                <c:pt idx="0">
                  <c:v>Inlandsverfügbarkeit</c:v>
                </c:pt>
              </c:strCache>
            </c:strRef>
          </c:tx>
          <c:spPr>
            <a:ln w="28575" cap="rnd">
              <a:solidFill>
                <a:schemeClr val="accent4"/>
              </a:solidFill>
              <a:round/>
            </a:ln>
            <a:effectLst/>
          </c:spPr>
          <c:marker>
            <c:symbol val="none"/>
          </c:marker>
          <c:cat>
            <c:numRef>
              <c:f>'[1]8.2.3'!$A$11:$A$26</c:f>
              <c:numCache>
                <c:formatCode>General</c:formatCode>
                <c:ptCount val="16"/>
                <c:pt idx="0">
                  <c:v>1990</c:v>
                </c:pt>
                <c:pt idx="1">
                  <c:v>1995</c:v>
                </c:pt>
                <c:pt idx="2">
                  <c:v>2000</c:v>
                </c:pt>
                <c:pt idx="3">
                  <c:v>2005</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'[1]8.2.3'!$H$11:$H$26</c:f>
              <c:numCache>
                <c:formatCode>General</c:formatCode>
                <c:ptCount val="16"/>
                <c:pt idx="0">
                  <c:v>336</c:v>
                </c:pt>
                <c:pt idx="1">
                  <c:v>333.6</c:v>
                </c:pt>
                <c:pt idx="2">
                  <c:v>323.7</c:v>
                </c:pt>
                <c:pt idx="3">
                  <c:v>351</c:v>
                </c:pt>
                <c:pt idx="4">
                  <c:v>384.10000000000008</c:v>
                </c:pt>
                <c:pt idx="5">
                  <c:v>420.2</c:v>
                </c:pt>
                <c:pt idx="6">
                  <c:v>387.40000000000003</c:v>
                </c:pt>
                <c:pt idx="7">
                  <c:v>409.5</c:v>
                </c:pt>
                <c:pt idx="8">
                  <c:v>452.8</c:v>
                </c:pt>
                <c:pt idx="9">
                  <c:v>455.49999999999989</c:v>
                </c:pt>
                <c:pt idx="10">
                  <c:v>450.00000000000011</c:v>
                </c:pt>
                <c:pt idx="11">
                  <c:v>454.6</c:v>
                </c:pt>
                <c:pt idx="12">
                  <c:v>447.40000000000003</c:v>
                </c:pt>
                <c:pt idx="13">
                  <c:v>444.06100000000004</c:v>
                </c:pt>
                <c:pt idx="14">
                  <c:v>380.54100000000005</c:v>
                </c:pt>
                <c:pt idx="15">
                  <c:v>360.85300000000001</c:v>
                </c:pt>
              </c:numCache>
            </c:numRef>
          </c:val>
          <c:smooth val="0"/>
          <c:extLst>
            <c:ext xmlns:c16="http://schemas.microsoft.com/office/drawing/2014/chart" uri="{C3380CC4-5D6E-409C-BE32-E72D297353CC}">
              <c16:uniqueId val="{00000003-1FD2-44A2-B66E-63A8B8CF21BC}"/>
            </c:ext>
          </c:extLst>
        </c:ser>
        <c:dLbls>
          <c:showLegendKey val="0"/>
          <c:showVal val="0"/>
          <c:showCatName val="0"/>
          <c:showSerName val="0"/>
          <c:showPercent val="0"/>
          <c:showBubbleSize val="0"/>
        </c:dLbls>
        <c:smooth val="0"/>
        <c:axId val="407943528"/>
        <c:axId val="407946272"/>
      </c:lineChart>
      <c:catAx>
        <c:axId val="4079435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07946272"/>
        <c:crosses val="autoZero"/>
        <c:auto val="1"/>
        <c:lblAlgn val="ctr"/>
        <c:lblOffset val="100"/>
        <c:noMultiLvlLbl val="0"/>
      </c:catAx>
      <c:valAx>
        <c:axId val="4079462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40794352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255708</xdr:colOff>
      <xdr:row>52</xdr:row>
      <xdr:rowOff>152400</xdr:rowOff>
    </xdr:to>
    <xdr:pic>
      <xdr:nvPicPr>
        <xdr:cNvPr id="2" name="Grafik 1">
          <a:extLst>
            <a:ext uri="{FF2B5EF4-FFF2-40B4-BE49-F238E27FC236}">
              <a16:creationId xmlns:a16="http://schemas.microsoft.com/office/drawing/2014/main" id="{360332A4-5754-470F-9B5E-461F4A2DD1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388028" cy="96621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219075</xdr:colOff>
      <xdr:row>0</xdr:row>
      <xdr:rowOff>450185</xdr:rowOff>
    </xdr:to>
    <xdr:pic>
      <xdr:nvPicPr>
        <xdr:cNvPr id="3" name="Grafik 2">
          <a:extLst>
            <a:ext uri="{FF2B5EF4-FFF2-40B4-BE49-F238E27FC236}">
              <a16:creationId xmlns:a16="http://schemas.microsoft.com/office/drawing/2014/main" id="{B5BE9A53-114A-4A80-8992-313CDA580D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47875" cy="4501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228600</xdr:colOff>
      <xdr:row>30</xdr:row>
      <xdr:rowOff>185737</xdr:rowOff>
    </xdr:from>
    <xdr:to>
      <xdr:col>8</xdr:col>
      <xdr:colOff>752475</xdr:colOff>
      <xdr:row>47</xdr:row>
      <xdr:rowOff>180975</xdr:rowOff>
    </xdr:to>
    <xdr:graphicFrame macro="">
      <xdr:nvGraphicFramePr>
        <xdr:cNvPr id="2" name="Diagramm 1">
          <a:extLst>
            <a:ext uri="{FF2B5EF4-FFF2-40B4-BE49-F238E27FC236}">
              <a16:creationId xmlns:a16="http://schemas.microsoft.com/office/drawing/2014/main" id="{5CAED8F7-6C86-4EE3-BECF-426BDC97ED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2</xdr:col>
      <xdr:colOff>516255</xdr:colOff>
      <xdr:row>0</xdr:row>
      <xdr:rowOff>450185</xdr:rowOff>
    </xdr:to>
    <xdr:pic>
      <xdr:nvPicPr>
        <xdr:cNvPr id="4" name="Grafik 3">
          <a:extLst>
            <a:ext uri="{FF2B5EF4-FFF2-40B4-BE49-F238E27FC236}">
              <a16:creationId xmlns:a16="http://schemas.microsoft.com/office/drawing/2014/main" id="{2DE23B98-B900-498F-BC0A-CC9FAF080B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047875" cy="4501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2047875</xdr:colOff>
      <xdr:row>0</xdr:row>
      <xdr:rowOff>450185</xdr:rowOff>
    </xdr:to>
    <xdr:pic>
      <xdr:nvPicPr>
        <xdr:cNvPr id="3" name="Grafik 2">
          <a:extLst>
            <a:ext uri="{FF2B5EF4-FFF2-40B4-BE49-F238E27FC236}">
              <a16:creationId xmlns:a16="http://schemas.microsoft.com/office/drawing/2014/main" id="{F7D6BDEA-E71D-48C1-8AB5-8BD9F2E933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47875" cy="45018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2047875</xdr:colOff>
      <xdr:row>0</xdr:row>
      <xdr:rowOff>450185</xdr:rowOff>
    </xdr:to>
    <xdr:pic>
      <xdr:nvPicPr>
        <xdr:cNvPr id="3" name="Grafik 2">
          <a:extLst>
            <a:ext uri="{FF2B5EF4-FFF2-40B4-BE49-F238E27FC236}">
              <a16:creationId xmlns:a16="http://schemas.microsoft.com/office/drawing/2014/main" id="{22B6CFCE-CF91-4457-8F12-DA2DFE1791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47875" cy="4501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2047875</xdr:colOff>
      <xdr:row>0</xdr:row>
      <xdr:rowOff>450185</xdr:rowOff>
    </xdr:to>
    <xdr:pic>
      <xdr:nvPicPr>
        <xdr:cNvPr id="3" name="Grafik 2">
          <a:extLst>
            <a:ext uri="{FF2B5EF4-FFF2-40B4-BE49-F238E27FC236}">
              <a16:creationId xmlns:a16="http://schemas.microsoft.com/office/drawing/2014/main" id="{A0EB0170-46A7-4EC2-8480-206CC9A44D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47875" cy="45018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2047875</xdr:colOff>
      <xdr:row>0</xdr:row>
      <xdr:rowOff>450185</xdr:rowOff>
    </xdr:to>
    <xdr:pic>
      <xdr:nvPicPr>
        <xdr:cNvPr id="3" name="Grafik 2">
          <a:extLst>
            <a:ext uri="{FF2B5EF4-FFF2-40B4-BE49-F238E27FC236}">
              <a16:creationId xmlns:a16="http://schemas.microsoft.com/office/drawing/2014/main" id="{54BB12F8-9505-4456-848F-42BD380EB8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47875" cy="4501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340995</xdr:colOff>
      <xdr:row>0</xdr:row>
      <xdr:rowOff>450185</xdr:rowOff>
    </xdr:to>
    <xdr:pic>
      <xdr:nvPicPr>
        <xdr:cNvPr id="3" name="Grafik 2">
          <a:extLst>
            <a:ext uri="{FF2B5EF4-FFF2-40B4-BE49-F238E27FC236}">
              <a16:creationId xmlns:a16="http://schemas.microsoft.com/office/drawing/2014/main" id="{1C2F7CDE-0D5F-4A0A-BFB3-57A2B7357B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47875" cy="45018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569595</xdr:colOff>
      <xdr:row>0</xdr:row>
      <xdr:rowOff>450185</xdr:rowOff>
    </xdr:to>
    <xdr:pic>
      <xdr:nvPicPr>
        <xdr:cNvPr id="3" name="Grafik 2">
          <a:extLst>
            <a:ext uri="{FF2B5EF4-FFF2-40B4-BE49-F238E27FC236}">
              <a16:creationId xmlns:a16="http://schemas.microsoft.com/office/drawing/2014/main" id="{E4612F13-A5D0-475C-BFDC-21DC6E1AF2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47875" cy="4501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2047875</xdr:colOff>
      <xdr:row>0</xdr:row>
      <xdr:rowOff>450185</xdr:rowOff>
    </xdr:to>
    <xdr:pic>
      <xdr:nvPicPr>
        <xdr:cNvPr id="3" name="Grafik 2">
          <a:extLst>
            <a:ext uri="{FF2B5EF4-FFF2-40B4-BE49-F238E27FC236}">
              <a16:creationId xmlns:a16="http://schemas.microsoft.com/office/drawing/2014/main" id="{87C00A79-4228-42FF-A677-A2F788CC78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47875" cy="4501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531495</xdr:colOff>
      <xdr:row>0</xdr:row>
      <xdr:rowOff>450185</xdr:rowOff>
    </xdr:to>
    <xdr:pic>
      <xdr:nvPicPr>
        <xdr:cNvPr id="3" name="Grafik 2">
          <a:extLst>
            <a:ext uri="{FF2B5EF4-FFF2-40B4-BE49-F238E27FC236}">
              <a16:creationId xmlns:a16="http://schemas.microsoft.com/office/drawing/2014/main" id="{24F091E1-2507-4D6A-BA09-18BEC0CA81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47875" cy="4501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523875</xdr:colOff>
      <xdr:row>0</xdr:row>
      <xdr:rowOff>450185</xdr:rowOff>
    </xdr:to>
    <xdr:pic>
      <xdr:nvPicPr>
        <xdr:cNvPr id="4" name="Grafik 3">
          <a:extLst>
            <a:ext uri="{FF2B5EF4-FFF2-40B4-BE49-F238E27FC236}">
              <a16:creationId xmlns:a16="http://schemas.microsoft.com/office/drawing/2014/main" id="{E0AF5B0F-B39D-4AA0-B516-17A4843900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47875" cy="4501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173355</xdr:colOff>
      <xdr:row>0</xdr:row>
      <xdr:rowOff>450185</xdr:rowOff>
    </xdr:to>
    <xdr:pic>
      <xdr:nvPicPr>
        <xdr:cNvPr id="3" name="Grafik 2">
          <a:extLst>
            <a:ext uri="{FF2B5EF4-FFF2-40B4-BE49-F238E27FC236}">
              <a16:creationId xmlns:a16="http://schemas.microsoft.com/office/drawing/2014/main" id="{7D1B6DE0-ABEE-4BA3-8951-0BF88CE62D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47875" cy="4501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F:\Indesign\Publikationen\Statistik-Report%20Textil\Statistik-Report%20Textil%202023\Statistik-Report%202023%20Textil%20-%20Schuhe%20-%20Lederwaren.xlsx" TargetMode="External"/><Relationship Id="rId1" Type="http://schemas.openxmlformats.org/officeDocument/2006/relationships/externalLinkPath" Target="/Indesign/Publikationen/Statistik-Report%20Textil/Statistik-Report%20Textil%202023/Statistik-Report%202023%20Textil%20-%20Schuhe%20-%20Lederwar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itelseite"/>
      <sheetName val="Impressum"/>
      <sheetName val="Inhalt"/>
      <sheetName val="Quellen"/>
      <sheetName val="Glossar"/>
      <sheetName val="Vorwort"/>
      <sheetName val="1.1.1"/>
      <sheetName val="1.1.2"/>
      <sheetName val="1.2.1"/>
      <sheetName val="1.2.2"/>
      <sheetName val="1.3.1"/>
      <sheetName val="1.3.2"/>
      <sheetName val="1.3.3"/>
      <sheetName val="1.3.4"/>
      <sheetName val="1.4.1"/>
      <sheetName val="1.4.2"/>
      <sheetName val="1.5.1"/>
      <sheetName val="1.5.2"/>
      <sheetName val="1.5.3"/>
      <sheetName val="1.5.4"/>
      <sheetName val="1.5.5"/>
      <sheetName val="1.5.6"/>
      <sheetName val="1.6.1"/>
      <sheetName val="2.1.1"/>
      <sheetName val="2.1.2"/>
      <sheetName val="2.2.1"/>
      <sheetName val="2.2.2"/>
      <sheetName val="2.2.3"/>
      <sheetName val="2.3.1"/>
      <sheetName val="2.4.1"/>
      <sheetName val="2.4.2"/>
      <sheetName val="2.4.3"/>
      <sheetName val="2.4.4"/>
      <sheetName val="2.5.1"/>
      <sheetName val="2.5.2"/>
      <sheetName val="2.5.3"/>
      <sheetName val="3.1.1"/>
      <sheetName val="3.1.2"/>
      <sheetName val="3.1.3"/>
      <sheetName val="3.1.4"/>
      <sheetName val="3.1.5"/>
      <sheetName val="3.2.1"/>
      <sheetName val="3.2.2"/>
      <sheetName val="3.2.3"/>
      <sheetName val="3.2.4"/>
      <sheetName val="3.2.5"/>
      <sheetName val="3.2.6"/>
      <sheetName val="3.2.7"/>
      <sheetName val="3.2.8"/>
      <sheetName val="3.2.9"/>
      <sheetName val="3.2.10"/>
      <sheetName val="3.2.11"/>
      <sheetName val="3.2.12"/>
      <sheetName val="3.2.13"/>
      <sheetName val="3.2.14"/>
      <sheetName val="3.2.15"/>
      <sheetName val="3.3.1"/>
      <sheetName val="3.3.2"/>
      <sheetName val="3.3.3"/>
      <sheetName val="3.3.4"/>
      <sheetName val="3.3.5"/>
      <sheetName val="3.3.6"/>
      <sheetName val="3.4.1"/>
      <sheetName val="3.4.2"/>
      <sheetName val="3.4.3"/>
      <sheetName val="3.4.4"/>
      <sheetName val="3.4.5"/>
      <sheetName val="3.4.6"/>
      <sheetName val="3.4.7"/>
      <sheetName val="3.4.8"/>
      <sheetName val="3.4.9"/>
      <sheetName val="3.5.1"/>
      <sheetName val="3.5.2"/>
      <sheetName val="3.5.3"/>
      <sheetName val="3.6.1"/>
      <sheetName val="3.6.2"/>
      <sheetName val="3.6.3"/>
      <sheetName val="3.6.4"/>
      <sheetName val="3.7.1"/>
      <sheetName val="3.7.2"/>
      <sheetName val="3.7.3"/>
      <sheetName val="3.7.4"/>
      <sheetName val="3.8.1"/>
      <sheetName val="3.9.1"/>
      <sheetName val="3.9.2"/>
      <sheetName val="3.10.1"/>
      <sheetName val="3.10.2"/>
      <sheetName val="3.10.3"/>
      <sheetName val="3.11.1"/>
      <sheetName val="3.11.2"/>
      <sheetName val="3.11.3"/>
      <sheetName val="3.11.4"/>
      <sheetName val="3.12.1"/>
      <sheetName val="3.12.2"/>
      <sheetName val="3.12.3"/>
      <sheetName val="3.12.4"/>
      <sheetName val="3.13.1"/>
      <sheetName val="3.13.2"/>
      <sheetName val="3.14.1"/>
      <sheetName val="3.14.2"/>
      <sheetName val="3.14.3"/>
      <sheetName val="3.15.1"/>
      <sheetName val="3.15.2"/>
      <sheetName val="4.1.1"/>
      <sheetName val="4.1.2"/>
      <sheetName val="4.1.3"/>
      <sheetName val="4.1.4"/>
      <sheetName val="4.1.5"/>
      <sheetName val="4.2.1"/>
      <sheetName val="4.2.2"/>
      <sheetName val="4.2.3"/>
      <sheetName val="4.2.4"/>
      <sheetName val="4.2.5"/>
      <sheetName val="4.2.6"/>
      <sheetName val="4.2.7"/>
      <sheetName val="4.2.8"/>
      <sheetName val="4.2.9"/>
      <sheetName val="4.2.10"/>
      <sheetName val="4.3.1"/>
      <sheetName val="4.3.2"/>
      <sheetName val="4.3.3"/>
      <sheetName val="4.3.4"/>
      <sheetName val="4.3.5"/>
      <sheetName val="4.4.1"/>
      <sheetName val="4.4.2"/>
      <sheetName val="4.4.3"/>
      <sheetName val="4.5.1"/>
      <sheetName val="4.5.2"/>
      <sheetName val="4.5.3"/>
      <sheetName val="4.5.4"/>
      <sheetName val="4.6.1"/>
      <sheetName val="4.6.2"/>
      <sheetName val="4.6.3"/>
      <sheetName val="4.7.1"/>
      <sheetName val="4.7.2"/>
      <sheetName val="4.8.1"/>
      <sheetName val="4.9.1"/>
      <sheetName val="5.1.1"/>
      <sheetName val="5.1.2"/>
      <sheetName val="5.1.3"/>
      <sheetName val="5.2.1"/>
      <sheetName val="5.2.2"/>
      <sheetName val="5.2.3"/>
      <sheetName val="5.2.4"/>
      <sheetName val="5.3.1"/>
      <sheetName val="5.3.2"/>
      <sheetName val="5.3.3"/>
      <sheetName val="5.4.1"/>
      <sheetName val="6.1.1"/>
      <sheetName val="6.1.2"/>
      <sheetName val="6.1.3"/>
      <sheetName val="6.1.4"/>
      <sheetName val="6.1.5"/>
      <sheetName val="6.1.6"/>
      <sheetName val="6.1.7"/>
      <sheetName val="6.1.8"/>
      <sheetName val="6.1.9"/>
      <sheetName val="6.2.1"/>
      <sheetName val="6.2.2"/>
      <sheetName val="6.3.1"/>
      <sheetName val="6.3.2"/>
      <sheetName val="6.3.3"/>
      <sheetName val="6.4.1"/>
      <sheetName val="6.4.2"/>
      <sheetName val="6.4.3"/>
      <sheetName val="6.4.4"/>
      <sheetName val="7.1.1"/>
      <sheetName val="7.1.2"/>
      <sheetName val="7.2.1"/>
      <sheetName val="7.2.2"/>
      <sheetName val="7.2.3"/>
      <sheetName val="7.3.1"/>
      <sheetName val="7.3.2"/>
      <sheetName val="7.3.3"/>
      <sheetName val="7.4.1"/>
      <sheetName val="7.4.2"/>
      <sheetName val="7.4.3"/>
      <sheetName val="7.5.1"/>
      <sheetName val="7.6.1"/>
      <sheetName val="7.6.2"/>
      <sheetName val="8.1.1"/>
      <sheetName val="8.1.2"/>
      <sheetName val="8.1.3"/>
      <sheetName val="8.2.1"/>
      <sheetName val="8.2.2"/>
      <sheetName val="8.2.3"/>
      <sheetName val="8.2.4"/>
      <sheetName val="8.3.1"/>
      <sheetName val="8.3.2"/>
      <sheetName val="9.1.1"/>
      <sheetName val="9.1.2"/>
      <sheetName val="9.1.3"/>
      <sheetName val="9.2.1"/>
      <sheetName val="9.2.2"/>
      <sheetName val="9.2.3"/>
      <sheetName val="9.2.4"/>
      <sheetName val="9.3.1"/>
      <sheetName val="9.3.2"/>
      <sheetName val="9.3.3"/>
      <sheetName val="9.4.1"/>
      <sheetName val="9.4.2"/>
      <sheetName val="9.4.3"/>
      <sheetName val="9.4.4"/>
      <sheetName val="9.5.1"/>
      <sheetName val="10.1.1"/>
      <sheetName val="10.1.2"/>
      <sheetName val="10.2.1"/>
      <sheetName val="10.2.2"/>
      <sheetName val="10.2.3"/>
      <sheetName val="10.2.4"/>
      <sheetName val="10.2.5"/>
      <sheetName val="10.2.6"/>
      <sheetName val="10.2.7"/>
      <sheetName val="10.2.8"/>
      <sheetName val="10.2.9"/>
    </sheetNames>
    <sheetDataSet>
      <sheetData sheetId="0"/>
      <sheetData sheetId="1"/>
      <sheetData sheetId="2"/>
      <sheetData sheetId="3"/>
      <sheetData sheetId="4"/>
      <sheetData sheetId="5"/>
      <sheetData sheetId="6">
        <row r="4">
          <cell r="A4" t="str">
            <v>1. ENTWICKLUNGEN DER RAHMENBEDINGUNGEN FÜR DEN EINZELHANDEL</v>
          </cell>
        </row>
        <row r="6">
          <cell r="A6" t="str">
            <v>1.1 WIRTSCHAFTLICHE ENTWICKLUNG</v>
          </cell>
        </row>
        <row r="8">
          <cell r="A8" t="str">
            <v>1.1.1 Aktuelle wirtschaftliche Situation 2018 - 2023</v>
          </cell>
        </row>
      </sheetData>
      <sheetData sheetId="7">
        <row r="8">
          <cell r="A8" t="str">
            <v>1.1.2 Bruttowertschöpfung nach Wirtschaftsbereichen 2018 - 2022</v>
          </cell>
        </row>
      </sheetData>
      <sheetData sheetId="8">
        <row r="6">
          <cell r="A6" t="str">
            <v>1.2 ARBEITSMARKT</v>
          </cell>
        </row>
        <row r="8">
          <cell r="A8" t="str">
            <v>1.2.1 Situation auf dem deutschen Arbeitsmarkt 2018 - 2023</v>
          </cell>
        </row>
      </sheetData>
      <sheetData sheetId="9">
        <row r="8">
          <cell r="A8" t="str">
            <v>1.2.2 Erwerbstätige nach Wirtschaftsbereichen 2021 und 2022</v>
          </cell>
        </row>
      </sheetData>
      <sheetData sheetId="10">
        <row r="6">
          <cell r="A6" t="str">
            <v>1.3 EINKOMMEN UND KAUFKRAFT</v>
          </cell>
        </row>
        <row r="8">
          <cell r="A8" t="str">
            <v>1.3.1 Einkommen und Ausgaben privater Haushalte nach Haushaltsgröße 2020 und 2021</v>
          </cell>
        </row>
      </sheetData>
      <sheetData sheetId="11">
        <row r="8">
          <cell r="A8" t="str">
            <v>1.3.2 Anzahl der Privathaushalte nach Haushaltsnettoeinkommen 2020 - 2022</v>
          </cell>
        </row>
      </sheetData>
      <sheetData sheetId="12">
        <row r="8">
          <cell r="A8" t="str">
            <v>1.3.3 Durchschnittliche Arbeitnehmerbruttoverdienste nach Branchen 2018 - 2022</v>
          </cell>
        </row>
      </sheetData>
      <sheetData sheetId="13">
        <row r="8">
          <cell r="A8" t="str">
            <v>1.3.4 Kaufkraft-Prognose der Einwohner nach Bundesländern 2023</v>
          </cell>
        </row>
      </sheetData>
      <sheetData sheetId="14">
        <row r="6">
          <cell r="A6" t="str">
            <v>1.4 ALLGEMEINE PREISENTWICKLUNG</v>
          </cell>
        </row>
        <row r="8">
          <cell r="A8" t="str">
            <v>1.4.1 Preisveränderungen 2013 - 2023</v>
          </cell>
        </row>
      </sheetData>
      <sheetData sheetId="15">
        <row r="8">
          <cell r="A8" t="str">
            <v>1.4.2 Index der Verbraucherpreise 2018 - 2023</v>
          </cell>
        </row>
      </sheetData>
      <sheetData sheetId="16">
        <row r="6">
          <cell r="A6" t="str">
            <v>1.5 BEVÖLKERUNG</v>
          </cell>
        </row>
        <row r="8">
          <cell r="A8" t="str">
            <v>1.5.1 Bevölkerung nach Geschlecht, Nationalität und Familienstand 2018 - 2023</v>
          </cell>
        </row>
      </sheetData>
      <sheetData sheetId="17">
        <row r="8">
          <cell r="A8" t="str">
            <v>1.5.2 Bevölkerung nach Bundesländern 2018 - 2023</v>
          </cell>
        </row>
      </sheetData>
      <sheetData sheetId="18">
        <row r="8">
          <cell r="A8" t="str">
            <v>1.5.3 Bevölkerungsbewegung 2018 - 2023</v>
          </cell>
        </row>
      </sheetData>
      <sheetData sheetId="19">
        <row r="8">
          <cell r="A8" t="str">
            <v>1.5.4 Altersaufbau der Bevölkerung 2018 - 2022</v>
          </cell>
        </row>
      </sheetData>
      <sheetData sheetId="20">
        <row r="8">
          <cell r="A8" t="str">
            <v>1.5.5 Altersaufbau der Bevölkerung nach Geschlecht und Nationalität 2022</v>
          </cell>
        </row>
      </sheetData>
      <sheetData sheetId="21">
        <row r="8">
          <cell r="A8" t="str">
            <v>1.5.6 Entwicklung der Bevölkerungszahl nach Altersgruppen 2022 bis 2070</v>
          </cell>
        </row>
      </sheetData>
      <sheetData sheetId="22">
        <row r="6">
          <cell r="A6" t="str">
            <v>1.6 PRIVATHAUSHALTE</v>
          </cell>
        </row>
        <row r="8">
          <cell r="A8" t="str">
            <v>1.6.1 Hauptwohnsitzhaushalte nach Haushaltsgröße 2018 - 2022</v>
          </cell>
        </row>
      </sheetData>
      <sheetData sheetId="23">
        <row r="4">
          <cell r="A4" t="str">
            <v>2. ENTWICKLUNG UND STRUKTUR DES GESAMTEN EINZELHANDELS</v>
          </cell>
        </row>
        <row r="6">
          <cell r="A6" t="str">
            <v xml:space="preserve">2.1 AKTUELLE BETRIEBSWIRTSCHAFTLICHE SITUATION </v>
          </cell>
        </row>
        <row r="8">
          <cell r="A8" t="str">
            <v>2.1.1 Monatliche und jährliche Entwicklung des Einzelhandelsumsatzes 2018 - 2023</v>
          </cell>
        </row>
      </sheetData>
      <sheetData sheetId="24">
        <row r="8">
          <cell r="A8" t="str">
            <v>2.1.2 Investitionsschwerpunkte im Einzelhandel 2023</v>
          </cell>
        </row>
      </sheetData>
      <sheetData sheetId="25">
        <row r="8">
          <cell r="A8" t="str">
            <v>2.2.1 Hauptbranchen des Einzelhandels nach Unternehmen und Nettoumsatz 2020 und 2021</v>
          </cell>
        </row>
      </sheetData>
      <sheetData sheetId="26">
        <row r="6">
          <cell r="A6" t="str">
            <v>2.2 BRANCHEN IM EINZELHANDEL</v>
          </cell>
        </row>
        <row r="8">
          <cell r="A8" t="str">
            <v>2.2.2 Anzahl der Unternehmen und Nettoumsätze im Einzelhandel 2012 - 2021</v>
          </cell>
        </row>
      </sheetData>
      <sheetData sheetId="27">
        <row r="8">
          <cell r="A8" t="str">
            <v>2.2.3 Wirtschaftszweige im Einzelhandel nach Unternehmen, Nettoumsatz und tätige Personen 2020 und 2021</v>
          </cell>
        </row>
      </sheetData>
      <sheetData sheetId="28">
        <row r="6">
          <cell r="A6" t="str">
            <v>2.3 BESCHÄFTIGTE</v>
          </cell>
        </row>
        <row r="8">
          <cell r="A8" t="str">
            <v>2.3.1 Beschäftigte im Einzelhandel 2018 - 2023</v>
          </cell>
        </row>
      </sheetData>
      <sheetData sheetId="29">
        <row r="6">
          <cell r="A6" t="str">
            <v>2.4 VERKAUFSFLÄCHEN</v>
          </cell>
        </row>
        <row r="8">
          <cell r="A8" t="str">
            <v>2.4.1 Nettoumsatz und Verkaufsflächen im Einzelhandel nach Bundesländern 2019</v>
          </cell>
        </row>
      </sheetData>
      <sheetData sheetId="30">
        <row r="8">
          <cell r="A8" t="str">
            <v>2.4.2 Flächenentwicklung Einzelhandel in Deutschland 1980 - 2022</v>
          </cell>
        </row>
      </sheetData>
      <sheetData sheetId="31">
        <row r="8">
          <cell r="A8" t="str">
            <v>2.4.3 Nettoumsatz und Verkaufsflächen im Einzelhandel nach Hauptbranchen 2019</v>
          </cell>
        </row>
      </sheetData>
      <sheetData sheetId="32">
        <row r="8">
          <cell r="A8" t="str">
            <v>2.4.4 Nettoumsatz und Verkaufsflächen im Mode- und Wohntextilhandel 2019</v>
          </cell>
        </row>
      </sheetData>
      <sheetData sheetId="33">
        <row r="6">
          <cell r="A6" t="str">
            <v>2.5 SHOPPING- UND FACTORY-OUTLET-CENTER</v>
          </cell>
        </row>
        <row r="8">
          <cell r="A8" t="str">
            <v>2.5.1 Entwicklung von Shopping-Centern in Deutschland 1965 - 2023</v>
          </cell>
        </row>
      </sheetData>
      <sheetData sheetId="34">
        <row r="8">
          <cell r="A8" t="str">
            <v>2.5.2 Factory-Outlet-Center in Deutschland 2023</v>
          </cell>
        </row>
      </sheetData>
      <sheetData sheetId="35">
        <row r="8">
          <cell r="A8" t="str">
            <v>2.5.3 Geplante Factory-Outlet-Center in Deutschland</v>
          </cell>
        </row>
      </sheetData>
      <sheetData sheetId="36">
        <row r="4">
          <cell r="A4" t="str">
            <v>3. TEXTILEINZELHANDEL: ENTWICKLUNG UND STRUKTUR</v>
          </cell>
        </row>
        <row r="6">
          <cell r="A6" t="str">
            <v>3.1 MARKTVOLUMEN UND SORTIMENTE</v>
          </cell>
        </row>
        <row r="8">
          <cell r="A8" t="str">
            <v>3.1.1 Bruttoumsatz mit Bekleidung und Wohntextilien nach Branchen und Vertriebsformen 2018 - 2023</v>
          </cell>
        </row>
      </sheetData>
      <sheetData sheetId="37">
        <row r="8">
          <cell r="A8" t="str">
            <v>3.1.2 Bruttoumsatz mit Bekleidung und Wohntextilien nach Warengruppen 2018 - 2022</v>
          </cell>
        </row>
      </sheetData>
      <sheetData sheetId="38">
        <row r="8">
          <cell r="A8" t="str">
            <v>3.1.3 Sortimentsstruktur im Facheinzelhandel mit Bekleidung und Wohntextilien 2020</v>
          </cell>
        </row>
      </sheetData>
      <sheetData sheetId="39">
        <row r="8">
          <cell r="A8" t="str">
            <v>3.1.4 Sortimentsstruktur im gesamten Einzelhandel mit Bekleidung und Wohntextilien 2020</v>
          </cell>
        </row>
      </sheetData>
      <sheetData sheetId="40">
        <row r="8">
          <cell r="A8" t="str">
            <v>3.1.5 Anteil der Textil-Sortimente am Gesamtnettoumsatz in Nicht-Textil-Branchen 2020</v>
          </cell>
        </row>
      </sheetData>
      <sheetData sheetId="41">
        <row r="6">
          <cell r="A6" t="str">
            <v>3.2 UNTERNEHMEN UND UMSÄTZE IM STATIONÄREN FACHHANDEL</v>
          </cell>
        </row>
        <row r="8">
          <cell r="A8" t="str">
            <v>3.2.1 Anzahl der Unternehmen und Nettoumsätze im Mode- und Wohntextilhandel 2020 und 2021</v>
          </cell>
        </row>
      </sheetData>
      <sheetData sheetId="42">
        <row r="8">
          <cell r="A8" t="str">
            <v>3.2.2 Überblick über den Mode- und Wohntextilhandel 2021</v>
          </cell>
        </row>
      </sheetData>
      <sheetData sheetId="43">
        <row r="8">
          <cell r="A8" t="str">
            <v>3.2.3 Umsatzgrößenklassen des Einzelhandels mit überwiegend Bekleidung 2020 und 2021</v>
          </cell>
        </row>
      </sheetData>
      <sheetData sheetId="44">
        <row r="8">
          <cell r="A8" t="str">
            <v>3.2.4 Umsatzgrößenklassen des Einzelhandels mit überwiegend Bekleidung nach Anzahl der Unternehmen 2012 - 2021</v>
          </cell>
        </row>
      </sheetData>
      <sheetData sheetId="45">
        <row r="8">
          <cell r="A8" t="str">
            <v>3.2.5 Umsatzgrößenklassen des Einzelhandels mit überwiegend Bekleidung nach Nettoumsätzen 2012 - 2021</v>
          </cell>
        </row>
      </sheetData>
      <sheetData sheetId="46">
        <row r="8">
          <cell r="A8" t="str">
            <v>3.2.6 Struktur des Bekleidungseinzelhandels nach Umsatzgröße 2020</v>
          </cell>
        </row>
      </sheetData>
      <sheetData sheetId="47">
        <row r="8">
          <cell r="A8" t="str">
            <v>3.2.7 Anzahl der Unternehmen und Nettoumsätze des Einzelhandels mit überwiegend Bekleidung nach Bundesländern 2020 und 2021</v>
          </cell>
        </row>
      </sheetData>
      <sheetData sheetId="48">
        <row r="8">
          <cell r="A8" t="str">
            <v>3.2.8 Umsatzgrößenklassen des Einzelhandels mit überwiegend Haustextilien 2020 und 2021</v>
          </cell>
        </row>
      </sheetData>
      <sheetData sheetId="49">
        <row r="8">
          <cell r="A8" t="str">
            <v>3.2.9 Struktur des Einzelhandels mit Haustextilien nach Umsatzgröße 2020</v>
          </cell>
        </row>
      </sheetData>
      <sheetData sheetId="50">
        <row r="8">
          <cell r="A8" t="str">
            <v>3.2.10 Anzahl der Unternehmen und Nettoumsätze des Einzelhandels mit überwiegend Haustextilien nach Bundesländern 2020 und 2021</v>
          </cell>
        </row>
      </sheetData>
      <sheetData sheetId="51">
        <row r="8">
          <cell r="A8" t="str">
            <v>3.2.11 Umsatzgrößenklassen des Einzelhandels mit überwiegend Heimtextilien 2020 und 2021</v>
          </cell>
        </row>
      </sheetData>
      <sheetData sheetId="52">
        <row r="8">
          <cell r="A8" t="str">
            <v>3.2.12 Struktur des Einzelhandels mit Heimtextilien nach Umsatzgröße 2020</v>
          </cell>
        </row>
      </sheetData>
      <sheetData sheetId="53">
        <row r="8">
          <cell r="A8" t="str">
            <v>3.2.13 Anzahl der Unternehmen und Nettoumsätze des Einzelhandels mit überwiegend Heimtextilien nach Bundesländern 2020 und 2021</v>
          </cell>
        </row>
      </sheetData>
      <sheetData sheetId="54">
        <row r="8">
          <cell r="A8" t="str">
            <v>3.2.14 Umsatzgrößenklassen des Einzelhandels mit überwiegend Wohntextilien nach Anzahl der Unternehmen 2012 - 2021</v>
          </cell>
        </row>
      </sheetData>
      <sheetData sheetId="55">
        <row r="8">
          <cell r="A8" t="str">
            <v>3.2.15 Umsatzgrößenklassen des Einzelhandels mit überwiegend Wohntextilien nach Nettoumsätzen 2012 - 2021</v>
          </cell>
        </row>
      </sheetData>
      <sheetData sheetId="56">
        <row r="6">
          <cell r="A6" t="str">
            <v>3.3 MARKTVOLUMEN DES ONLINEHANDELS</v>
          </cell>
        </row>
        <row r="8">
          <cell r="A8" t="str">
            <v>3.3.1 Online- und Katalogumsätze des Handels mit Bekleidung, Wohntextilien und Schuhen 2013 - 2022</v>
          </cell>
        </row>
      </sheetData>
      <sheetData sheetId="57">
        <row r="8">
          <cell r="A8" t="str">
            <v>3.3.2 Umsätze im E-Commerce nach wichtigen Warengruppen 2018 - 2023</v>
          </cell>
        </row>
      </sheetData>
      <sheetData sheetId="58">
        <row r="8">
          <cell r="A8" t="str">
            <v>3.3.3 Online-Anteil am Marktvolumen von Bekleidung und Textilien 2021 und 2022</v>
          </cell>
        </row>
      </sheetData>
      <sheetData sheetId="59">
        <row r="8">
          <cell r="A8" t="str">
            <v>3.3.4 Struktur des Online- und Versandhandels 2020</v>
          </cell>
        </row>
      </sheetData>
      <sheetData sheetId="60">
        <row r="8">
          <cell r="A8" t="str">
            <v>3.3.5 Nominale Umsatzentwicklung des Onlinehandels mit Mode 2018 - 2023</v>
          </cell>
        </row>
      </sheetData>
      <sheetData sheetId="61"/>
      <sheetData sheetId="62">
        <row r="6">
          <cell r="A6" t="str">
            <v>3.4 AKTUELLE BETRIEBSWIRTSCHAFTLICHE SITUATION</v>
          </cell>
        </row>
        <row r="8">
          <cell r="A8" t="str">
            <v>3.4.1 Nominale Umsatzentwicklung des stationären Handels mit Bekleidung 2018 - 2023</v>
          </cell>
        </row>
      </sheetData>
      <sheetData sheetId="63">
        <row r="8">
          <cell r="A8" t="str">
            <v>3.4.2 Nominale Umsatzentwicklung des stationären Handels mit Haustextilien 2018 - 2023</v>
          </cell>
        </row>
      </sheetData>
      <sheetData sheetId="64">
        <row r="8">
          <cell r="A8" t="str">
            <v>3.4.3 Nominale Umsatzentwicklung des stationären Handels mit Heimtextilien 2018 - 2023</v>
          </cell>
        </row>
      </sheetData>
      <sheetData sheetId="65">
        <row r="8">
          <cell r="A8" t="str">
            <v>3.4.4 Nominale Umsatzentwicklung nach Branchen 2018 - 2023</v>
          </cell>
        </row>
      </sheetData>
      <sheetData sheetId="66">
        <row r="8">
          <cell r="A8" t="str">
            <v>3.4.5 Umsatzanteile der Monate im Textileinzelhandel 2018 - 2022</v>
          </cell>
        </row>
      </sheetData>
      <sheetData sheetId="67">
        <row r="8">
          <cell r="A8" t="str">
            <v>3.4.6 Situation des vorwiegend mittelständischen Bekleidungsfachhandels 2022</v>
          </cell>
        </row>
      </sheetData>
      <sheetData sheetId="68">
        <row r="8">
          <cell r="A8" t="str">
            <v>3.4.7 Probleme des vorwiegend mittelständischen Bekleidungsfachhhandels 2022</v>
          </cell>
        </row>
      </sheetData>
      <sheetData sheetId="69">
        <row r="8">
          <cell r="A8" t="str">
            <v>3.4.8 Nominale Umsatzentwicklung nach Warengruppen Damenoberbekleidung 2021 bis 2023</v>
          </cell>
        </row>
      </sheetData>
      <sheetData sheetId="70">
        <row r="8">
          <cell r="A8" t="str">
            <v>3.4.9 Nominale Umsatzentwicklung nach Warengruppen Herrenbekleidung 2021 bis 2023</v>
          </cell>
        </row>
      </sheetData>
      <sheetData sheetId="71">
        <row r="6">
          <cell r="A6" t="str">
            <v>3.5. BESCHÄFTIGTE</v>
          </cell>
        </row>
        <row r="8">
          <cell r="A8" t="str">
            <v>3.5.1 Beschäftigte im Textileinzelhandel 2021 und 2022</v>
          </cell>
        </row>
      </sheetData>
      <sheetData sheetId="72">
        <row r="8">
          <cell r="A8" t="str">
            <v>3.5.2 Beschäftigte im Textileinzelhandel 2022 und 2023</v>
          </cell>
        </row>
      </sheetData>
      <sheetData sheetId="73">
        <row r="8">
          <cell r="A8" t="str">
            <v>3.5.3 Beschäftigte im Textileinzelhandel nach Beschäftigungsart, Stellung im Beruf und Geschlecht 2020</v>
          </cell>
        </row>
      </sheetData>
      <sheetData sheetId="74">
        <row r="6">
          <cell r="A6" t="str">
            <v>3.6 TEXTILPREISENTWICKLUNG</v>
          </cell>
        </row>
        <row r="8">
          <cell r="A8" t="str">
            <v>3.6.1 Verbraucherpreisentwicklung für Bekleidung, Schuhe und Heimtextilien 2018- 2023</v>
          </cell>
        </row>
      </sheetData>
      <sheetData sheetId="75">
        <row r="8">
          <cell r="A8" t="str">
            <v>3.6.2 Verbraucherpreisentwicklung für Bekleidungsartikel 2020 - 2023</v>
          </cell>
        </row>
      </sheetData>
      <sheetData sheetId="76">
        <row r="8">
          <cell r="A8" t="str">
            <v>3.6.3 Index der Einzelhandelspreise für Mode- und Wohntextilartikel 2018 - 2023</v>
          </cell>
        </row>
      </sheetData>
      <sheetData sheetId="77">
        <row r="8">
          <cell r="A8" t="str">
            <v>3.6.4 Index der Großhandelsverkaufspreise für Mode- und Wohntextilartikel 2018 - 2023</v>
          </cell>
        </row>
      </sheetData>
      <sheetData sheetId="78">
        <row r="6">
          <cell r="A6" t="str">
            <v>3.7 LEISTUNGSKENNZAHLEN</v>
          </cell>
        </row>
        <row r="8">
          <cell r="A8" t="str">
            <v>3.7.1 Leistungs- und Kostenzahlen im Bekleidungsfachhandel 2022</v>
          </cell>
        </row>
      </sheetData>
      <sheetData sheetId="79">
        <row r="8">
          <cell r="A8" t="str">
            <v>3.7.2 Kostenstruktur des Textileinzelhandels 2020</v>
          </cell>
        </row>
      </sheetData>
      <sheetData sheetId="80">
        <row r="8">
          <cell r="A8" t="str">
            <v>3.7.3 Inventurdifferenzen nach Betriebsformen 2018 - 2022</v>
          </cell>
        </row>
      </sheetData>
      <sheetData sheetId="81">
        <row r="8">
          <cell r="A8" t="str">
            <v>3.7.4 Inventurdifferenzen nach Sortimenten im Modehandel 2018 -2022</v>
          </cell>
        </row>
      </sheetData>
      <sheetData sheetId="82">
        <row r="6">
          <cell r="A6" t="str">
            <v>3.8 INSOLVENZEN</v>
          </cell>
        </row>
        <row r="8">
          <cell r="A8" t="str">
            <v>3.8.1 Insolvenzverfahren im Mode- und Wohntextilhandel 2018 -2023</v>
          </cell>
        </row>
      </sheetData>
      <sheetData sheetId="83">
        <row r="6">
          <cell r="A6" t="str">
            <v>3.9 UMSÄTZE UND STRUKTUR GROßER UNTERNEHMEN</v>
          </cell>
        </row>
        <row r="8">
          <cell r="A8" t="str">
            <v>3.9.1 Die zehn größten Textileinzelhandelsunternehmen in Deutschland 2020 und 2021</v>
          </cell>
        </row>
      </sheetData>
      <sheetData sheetId="84">
        <row r="8">
          <cell r="A8" t="str">
            <v>3.9.2 Die zehn größten Online-Modehändler in Deutschland 2021 und 2022</v>
          </cell>
        </row>
      </sheetData>
      <sheetData sheetId="85">
        <row r="6">
          <cell r="A6" t="str">
            <v>3.10 AUSGEWÄHLTE MARKTDATEN AUS TEILBRANCHEN: KINDERBEKLEIDUNG</v>
          </cell>
        </row>
        <row r="8">
          <cell r="A8" t="str">
            <v>3.10.1 Geburten in Deutschland 2013 - 2022</v>
          </cell>
        </row>
      </sheetData>
      <sheetData sheetId="86">
        <row r="8">
          <cell r="A8" t="str">
            <v>3.10.2 Marktvolumen von Baby- und Kinderausstattung 2011, 2016 und 2020</v>
          </cell>
        </row>
      </sheetData>
      <sheetData sheetId="87">
        <row r="8">
          <cell r="A8" t="str">
            <v>3.10.3 Vertriebsformate von Kinderbekleidung 2020 und 2021</v>
          </cell>
        </row>
      </sheetData>
      <sheetData sheetId="88">
        <row r="6">
          <cell r="A6" t="str">
            <v>3.11 AUSGEWÄHLTE MARKTDATEN AUS TEILBRANCHEN: BETTENFACHHANDEL</v>
          </cell>
        </row>
        <row r="8">
          <cell r="A8" t="str">
            <v>3.11.1 Situation des mittelständischen Bettenfachhandels 2021 und 2022</v>
          </cell>
        </row>
      </sheetData>
      <sheetData sheetId="89">
        <row r="8">
          <cell r="A8" t="str">
            <v>3.11.2 Aktuelle Probleme des Bettenfachhandels 2022</v>
          </cell>
        </row>
      </sheetData>
      <sheetData sheetId="90">
        <row r="8">
          <cell r="A8" t="str">
            <v>3.11.3 Wünsche an Lieferanten des Bettenfachhandels 2022</v>
          </cell>
        </row>
      </sheetData>
      <sheetData sheetId="91">
        <row r="8">
          <cell r="A8" t="str">
            <v>3.11.4 Leistungs- und Kostenzahlen im Bettenfachhandel 2021</v>
          </cell>
        </row>
      </sheetData>
      <sheetData sheetId="92">
        <row r="6">
          <cell r="A6" t="str">
            <v>3.12 AUSGEWÄHLTE MARKTDATEN AUS TEILBRANCHEN: SPORTFACHHANDEL</v>
          </cell>
        </row>
        <row r="8">
          <cell r="A8" t="str">
            <v>3.12.1 Anzahl der Unternehmen und Umsatz des Sportfachhandels 2012 - 2021</v>
          </cell>
        </row>
      </sheetData>
      <sheetData sheetId="93">
        <row r="8">
          <cell r="A8" t="str">
            <v>3.12.2 Umsatzgrößenklassen des Einzelhandels mit überwiegend Sportartikeln 2020 und 2021</v>
          </cell>
        </row>
      </sheetData>
      <sheetData sheetId="94">
        <row r="8">
          <cell r="A8" t="str">
            <v>3.12.3 Anzahl der Unternehmen und Nettoumsätze des Einzelhandels mit überwiegend Sportartikeln nach Bundesländern 2019 und 2020</v>
          </cell>
        </row>
      </sheetData>
      <sheetData sheetId="95">
        <row r="8">
          <cell r="A8" t="str">
            <v>3.12.4 Struktur des Einzelhandels mit Sportartikeln und Fahrrädern nach Umsatzgröße 2020</v>
          </cell>
        </row>
      </sheetData>
      <sheetData sheetId="96">
        <row r="6">
          <cell r="A6" t="str">
            <v>3.13 AUSGEWÄHLTE MARKTDATEN AUS TEILBRANCHEN: WÄSCHE</v>
          </cell>
        </row>
        <row r="8">
          <cell r="A8" t="str">
            <v>3.13.1 Marktvolumen von Wäsche 2020 und 2021</v>
          </cell>
        </row>
      </sheetData>
      <sheetData sheetId="97">
        <row r="8">
          <cell r="A8" t="str">
            <v>3.13.2 Vertriebsformate von Wäsche 2020 und 2021</v>
          </cell>
        </row>
      </sheetData>
      <sheetData sheetId="98">
        <row r="6">
          <cell r="A6" t="str">
            <v>3.14 LANGFRISTIGE ZAHLENREIHEN: NOMINALE UMSATZENTWICKLUNG</v>
          </cell>
        </row>
        <row r="8">
          <cell r="A8" t="str">
            <v>3.14.1 Nominale Umsatzentwicklung des Bekleidungseinzelhandels 2013 - 2022</v>
          </cell>
        </row>
      </sheetData>
      <sheetData sheetId="99">
        <row r="8">
          <cell r="A8" t="str">
            <v>3.14.2 Nominale Umsatzentwicklung des Einzelhandels mit Wohntextilien 2013 – 2022</v>
          </cell>
        </row>
      </sheetData>
      <sheetData sheetId="100">
        <row r="8">
          <cell r="A8" t="str">
            <v>3.14.3 Nominale Umsatzentwicklung des Modehandels im stationären sowie im Online- und Versandhandel 2013 - 2022</v>
          </cell>
        </row>
      </sheetData>
      <sheetData sheetId="101">
        <row r="6">
          <cell r="A6" t="str">
            <v>3.15 LANGFRISTIGE ZAHLENREIHEN: UNTERNEHMEN UND UMSÄTZE</v>
          </cell>
        </row>
        <row r="8">
          <cell r="A8" t="str">
            <v>3.15.1 Anzahl der Unternehmen im stationären Mode- und Wohntextilhandel 2012 - 2021</v>
          </cell>
        </row>
      </sheetData>
      <sheetData sheetId="102">
        <row r="8">
          <cell r="A8" t="str">
            <v>3.15.2 Nettoumsätze des stationären Mode- und Wohntextilhandels 2012 - 2021</v>
          </cell>
        </row>
      </sheetData>
      <sheetData sheetId="103">
        <row r="8">
          <cell r="A8" t="str">
            <v>4.1.1 Marktvolumen von Schuhen nach Vertriebswegen 2018 - 2023</v>
          </cell>
        </row>
      </sheetData>
      <sheetData sheetId="104">
        <row r="4">
          <cell r="A4" t="str">
            <v>4. EINZELHANDEL MIT SCHUHEN UND LEDERWAREN: ENTWICKLUNG UND STRUKTUR</v>
          </cell>
        </row>
        <row r="6">
          <cell r="A6" t="str">
            <v>4.1 MARKTVOLUMEN UND SORTIMENTE</v>
          </cell>
        </row>
        <row r="8">
          <cell r="A8" t="str">
            <v xml:space="preserve">4.1.2 Marktvolumen von Schuhen nach Sortimenten 2018 - 2022 </v>
          </cell>
        </row>
      </sheetData>
      <sheetData sheetId="105">
        <row r="8">
          <cell r="A8" t="str">
            <v>4.1.3 Anteil des Onlinehandels am Marktvolumen von Schuhen 2021 und 2022</v>
          </cell>
        </row>
      </sheetData>
      <sheetData sheetId="106">
        <row r="8">
          <cell r="A8" t="str">
            <v>4.1.4 Sortimentsstruktur im gesamten Einzelhandel mit Schuhen 2015 - 2020</v>
          </cell>
        </row>
      </sheetData>
      <sheetData sheetId="107">
        <row r="8">
          <cell r="A8" t="str">
            <v>4.1.5 Sortimentsstruktur im gesamten Einzelhandel mit Lederwaren 2015 - 2020</v>
          </cell>
        </row>
      </sheetData>
      <sheetData sheetId="108">
        <row r="6">
          <cell r="A6" t="str">
            <v>4.2 UNTERNEHMEN UND UMSÄTZE IM STATIONÄREN FACHHANDEL</v>
          </cell>
        </row>
        <row r="8">
          <cell r="A8" t="str">
            <v>4.2.1 Anzahl der Unternehmen und Nettoumsätze im Schuh- und Lederwarenhandel 2020 und 2021</v>
          </cell>
        </row>
      </sheetData>
      <sheetData sheetId="109">
        <row r="8">
          <cell r="A8" t="str">
            <v>4.2.2 Struktur des Schuh- und Lederwarenhandels nach Umsatzgröße 2020</v>
          </cell>
        </row>
      </sheetData>
      <sheetData sheetId="110">
        <row r="8">
          <cell r="A8" t="str">
            <v>4.2.3 Umsatzgrößenklassen des Einzelhandels mit überwiegend Schuhen 2021 und 2022</v>
          </cell>
        </row>
      </sheetData>
      <sheetData sheetId="111">
        <row r="8">
          <cell r="A8" t="str">
            <v>4.2.4 Umsatzgrößenklassen des Einzelhandels mit überwiegend Schuhen nach Anzahl der Unternehmen 2012 - 2021</v>
          </cell>
        </row>
      </sheetData>
      <sheetData sheetId="112">
        <row r="8">
          <cell r="A8" t="str">
            <v>4.2.5 Umsatzgrößenklassen des Einzelhandels mit überwiegend Schuhen nach Nettoumsätzen 2012 - 2021</v>
          </cell>
        </row>
      </sheetData>
      <sheetData sheetId="113">
        <row r="8">
          <cell r="A8" t="str">
            <v>4.2.6 Anzahl der Unternehmen und Nettoumsätze des Einzelhandels mit überwiegend Schuhen nach Bundesländern 2020 und 2021</v>
          </cell>
        </row>
      </sheetData>
      <sheetData sheetId="114">
        <row r="8">
          <cell r="A8" t="str">
            <v>4.2.7 Sortimente des Schuhfachhandels 2016 - 2020</v>
          </cell>
        </row>
      </sheetData>
      <sheetData sheetId="115">
        <row r="8">
          <cell r="A8" t="str">
            <v>4.2.8 Umsatzgrößenklassen des Einzelhandels mit überwiegend Lederwaren 2020 und 2021</v>
          </cell>
        </row>
      </sheetData>
      <sheetData sheetId="116">
        <row r="8">
          <cell r="A8" t="str">
            <v>4.2.9 Anzahl der Unternehmen und Nettoumsätze des Einzelhandels mit überwiegend Lederwaren nach Bundesländern 2020 und 2021</v>
          </cell>
        </row>
      </sheetData>
      <sheetData sheetId="117">
        <row r="8">
          <cell r="A8" t="str">
            <v>4.2.10 Sortimente des Lederwarenhandels 2016 - 2020</v>
          </cell>
        </row>
      </sheetData>
      <sheetData sheetId="118">
        <row r="6">
          <cell r="A6" t="str">
            <v>4.3 AKTUELLE BETRIEBSWIRTSCHAFTLICHE SITUATION</v>
          </cell>
        </row>
        <row r="8">
          <cell r="A8" t="str">
            <v>4.3.1 Umsatzanteile der Monate im Schuh- und Lederwarenhandel 2018 - 2022</v>
          </cell>
        </row>
      </sheetData>
      <sheetData sheetId="119">
        <row r="8">
          <cell r="A8" t="str">
            <v>4.3.2 Nominale Umsatzentwicklung des stationären Handels mit Schuhen 2018 - 2023</v>
          </cell>
        </row>
      </sheetData>
      <sheetData sheetId="120">
        <row r="8">
          <cell r="A8" t="str">
            <v>4.3.3 Situation des vorwiegend mittelständischen Schuh- und Lederwarenfachhandels 2022</v>
          </cell>
        </row>
      </sheetData>
      <sheetData sheetId="121">
        <row r="8">
          <cell r="A8" t="str">
            <v>4.3.4 Probleme des vorwiegend mittelständischen Schuh- und Lederwarenfachhhandels 2022</v>
          </cell>
        </row>
      </sheetData>
      <sheetData sheetId="122">
        <row r="8">
          <cell r="A8" t="str">
            <v>4.3.5 Nominale Umsatzentwicklung des stationären Handels mit Lederwaren 2018 - 2023</v>
          </cell>
        </row>
      </sheetData>
      <sheetData sheetId="123">
        <row r="6">
          <cell r="A6" t="str">
            <v>4.4 UMSÄTZE IM STATIONÄREN NICHTFACHHANDEL</v>
          </cell>
        </row>
        <row r="8">
          <cell r="A8" t="str">
            <v>4.4.1 Anteil der Schuh- und Lederwaren-Sortimente am Gesamtnettoumsatz im Nichtfachhandel 2020</v>
          </cell>
        </row>
      </sheetData>
      <sheetData sheetId="124">
        <row r="8">
          <cell r="A8" t="str">
            <v>4.4.2 Nettoumsätze des Lebensmittelhandels mit Schuhen, Lederwaren und Textilien 2020</v>
          </cell>
        </row>
      </sheetData>
      <sheetData sheetId="125">
        <row r="8">
          <cell r="A8" t="str">
            <v>4.4.3 Nettoumsätze der Kauf- und Warenhäuser mit Schuhe, Lederwaren und Textilien 2020</v>
          </cell>
        </row>
      </sheetData>
      <sheetData sheetId="126">
        <row r="6">
          <cell r="A6" t="str">
            <v>4.5 BESCHÄFTIGTE</v>
          </cell>
        </row>
        <row r="8">
          <cell r="A8" t="str">
            <v>4.5.1 Beschäftigte im Schuhfachhandel 2019 - 2022</v>
          </cell>
        </row>
      </sheetData>
      <sheetData sheetId="127">
        <row r="8">
          <cell r="A8" t="str">
            <v>4.5.2 Beschäftigte im Lederwarenhandel 2019 - 2022</v>
          </cell>
        </row>
      </sheetData>
      <sheetData sheetId="128">
        <row r="8">
          <cell r="A8" t="str">
            <v>4.5.3 Beschäftigte im Schuh- und Lederwarenfachhandel 2022 und 2023</v>
          </cell>
        </row>
      </sheetData>
      <sheetData sheetId="129">
        <row r="8">
          <cell r="A8" t="str">
            <v>4.5.4 Beschäftigte im Schuh- und Lederwarenhandel nach Beschäftigungsart, Stellung im Beruf und Geschlecht 2020</v>
          </cell>
        </row>
      </sheetData>
      <sheetData sheetId="130">
        <row r="6">
          <cell r="A6" t="str">
            <v>4.6 PREISENTWICKLUNG</v>
          </cell>
        </row>
        <row r="8">
          <cell r="A8" t="str">
            <v>4.6.1 Verbraucherpreisentwicklung für Schuhe 2018-2023</v>
          </cell>
        </row>
      </sheetData>
      <sheetData sheetId="131">
        <row r="8">
          <cell r="A8" t="str">
            <v>4.6.2 Verbraucherpreisentwicklung für Schuhe nach Warengruppen 2020 - 2023</v>
          </cell>
        </row>
      </sheetData>
      <sheetData sheetId="132">
        <row r="8">
          <cell r="A8" t="str">
            <v>4.6.3 Index der Einzelhandelspreise für Schuhe und Lederwaren 2018 - 2023</v>
          </cell>
        </row>
      </sheetData>
      <sheetData sheetId="133">
        <row r="6">
          <cell r="A6" t="str">
            <v>4.7 LEISTUNGSKENNZAHLEN</v>
          </cell>
        </row>
        <row r="8">
          <cell r="A8" t="str">
            <v>4.7.1 Kostenstruktur des Schuh- und Lederwarenfachhandels 2020</v>
          </cell>
        </row>
      </sheetData>
      <sheetData sheetId="134">
        <row r="8">
          <cell r="A8" t="str">
            <v>4.7.2 Inventurdifferenzen nach Betriebsformen 2017 - 2022</v>
          </cell>
        </row>
      </sheetData>
      <sheetData sheetId="135">
        <row r="6">
          <cell r="A6" t="str">
            <v>4.8 INSOLVENZEN</v>
          </cell>
        </row>
        <row r="8">
          <cell r="A8" t="str">
            <v>4.8.1 Insolvenzverfahren im Schuh- und Lederwarenhandel 2018 -2023</v>
          </cell>
        </row>
      </sheetData>
      <sheetData sheetId="136">
        <row r="6">
          <cell r="A6" t="str">
            <v>4.9 GROßE UNTERNEHMEN DES SCHUHFACHHANDELS</v>
          </cell>
        </row>
        <row r="8">
          <cell r="A8" t="str">
            <v>4.9.1 Die zehn größten Schuhhandelsunternehmen in Deutschland 2021 und 2022</v>
          </cell>
        </row>
      </sheetData>
      <sheetData sheetId="137">
        <row r="4">
          <cell r="A4" t="str">
            <v>5. KONSUMAUSGABEN</v>
          </cell>
        </row>
        <row r="6">
          <cell r="A6" t="str">
            <v>5.1 VOLKSWIRTSCHAFTLICHE GESAMTRECHNUNGEN</v>
          </cell>
        </row>
        <row r="8">
          <cell r="A8" t="str">
            <v>5.1.1 Konsumausgaben aller privaten Haushalte in Deutschland 2013 - 2022</v>
          </cell>
        </row>
      </sheetData>
      <sheetData sheetId="138">
        <row r="8">
          <cell r="A8" t="str">
            <v>5.1.2 Struktur des Konsums der privaten Haushalte 2018 - 2023</v>
          </cell>
        </row>
      </sheetData>
      <sheetData sheetId="139">
        <row r="8">
          <cell r="A8" t="str">
            <v>5.1.3 Ausgaben der privaten Haushalte für Bekleidung, Heimtextilien und Schuhe 2013 - 2022</v>
          </cell>
        </row>
      </sheetData>
      <sheetData sheetId="140">
        <row r="6">
          <cell r="A6" t="str">
            <v>5.2 LAUFENDE WIRTSCHAFTSRECHNUNGEN</v>
          </cell>
        </row>
        <row r="8">
          <cell r="A8" t="str">
            <v>5.2.1 Monatliche Konsumausgaben je Haushalt nach Region 2000 - 2021</v>
          </cell>
        </row>
      </sheetData>
      <sheetData sheetId="141">
        <row r="8">
          <cell r="A8" t="str">
            <v>5.2.2 Ausgabenstruktur der privaten Haushalte 2020 und 2021</v>
          </cell>
        </row>
      </sheetData>
      <sheetData sheetId="142">
        <row r="8">
          <cell r="A8" t="str">
            <v>5.2.3 Konsumausgaben nach Modesortimenten 2016 - 2021</v>
          </cell>
        </row>
      </sheetData>
      <sheetData sheetId="143">
        <row r="8">
          <cell r="A8" t="str">
            <v>5.2.4 Konsumausgaben nach Modesortimenten und Region 2020 und 2021</v>
          </cell>
        </row>
      </sheetData>
      <sheetData sheetId="144">
        <row r="6">
          <cell r="A6" t="str">
            <v>5.3 EINKOMMENS- UND VERBRAUCHSSTICHPROBE</v>
          </cell>
        </row>
        <row r="8">
          <cell r="A8" t="str">
            <v>5.3.1 Einkommen, Konsumausgaben und Ausgaben für Bekleidung und Schuhe 1998 - 2018</v>
          </cell>
        </row>
      </sheetData>
      <sheetData sheetId="145">
        <row r="8">
          <cell r="A8" t="str">
            <v>5.3.2 Konsumausgaben nach Merkmalen des Haushalts und des Haupteinkommensbeziehers 2018</v>
          </cell>
        </row>
      </sheetData>
      <sheetData sheetId="146">
        <row r="8">
          <cell r="A8" t="str">
            <v>5.3.3 Monatliche Konsumausgaben für verschiedene Bekleidungs- und Schuhsortimente 2003 - 2018</v>
          </cell>
        </row>
      </sheetData>
      <sheetData sheetId="147">
        <row r="6">
          <cell r="A6" t="str">
            <v>5.4 PRO-KOPF-UMSATZ MIT BEKLEIDUNG, SCHUHE, LEDERWAREN UND WOHNTEXTILIEN</v>
          </cell>
        </row>
        <row r="8">
          <cell r="A8" t="str">
            <v>5.4.1 Umsatz pro Kopf für Bekleidung, Wohntextilien, Schuhe und Lederwaren 2021 und 2022</v>
          </cell>
        </row>
      </sheetData>
      <sheetData sheetId="148">
        <row r="4">
          <cell r="A4" t="str">
            <v>6. VERBRAUCHER- UND ZAHLUNGSVERHALTEN</v>
          </cell>
        </row>
        <row r="6">
          <cell r="A6" t="str">
            <v>6.1 EINSTELLUNGEN UND KAUFVERHALTEN</v>
          </cell>
        </row>
        <row r="8">
          <cell r="A8" t="str">
            <v>6.1.1 Einstellungen von Endverbrauchern zur Mode 2019 - 2023</v>
          </cell>
        </row>
      </sheetData>
      <sheetData sheetId="149">
        <row r="8">
          <cell r="A8" t="str">
            <v>6.1.2 Kaufhäufigkeit von Bekleidung und Schuhen 2019 - 2023</v>
          </cell>
        </row>
      </sheetData>
      <sheetData sheetId="150">
        <row r="8">
          <cell r="A8" t="str">
            <v>6.1.3 Kaufkriterien bei Mode 2019 - 2023</v>
          </cell>
        </row>
      </sheetData>
      <sheetData sheetId="151">
        <row r="8">
          <cell r="A8" t="str">
            <v>6.1.4 Marke-/Preisbeachtung bei Mode 2019 - 2023</v>
          </cell>
        </row>
      </sheetData>
      <sheetData sheetId="152">
        <row r="8">
          <cell r="A8" t="str">
            <v>6.1.5 Kauforte von Bekleidung 2023</v>
          </cell>
        </row>
      </sheetData>
      <sheetData sheetId="153">
        <row r="8">
          <cell r="A8" t="str">
            <v>6.1.6 Kauforte von Schuhen 2023</v>
          </cell>
        </row>
      </sheetData>
      <sheetData sheetId="154">
        <row r="8">
          <cell r="A8" t="str">
            <v>6.1.7 Durchschnittlicher Kleidungsbestand 2015 - 2022</v>
          </cell>
        </row>
      </sheetData>
      <sheetData sheetId="155">
        <row r="8">
          <cell r="A8" t="str">
            <v>6.1.8 Tragehäufigkeit der Textilien 2015 - 2022</v>
          </cell>
        </row>
      </sheetData>
      <sheetData sheetId="156">
        <row r="8">
          <cell r="A8" t="str">
            <v>6.1.9 Wichtige Informationsquellen vor einem Einkauf 2021 und 2023</v>
          </cell>
        </row>
      </sheetData>
      <sheetData sheetId="157">
        <row r="6">
          <cell r="A6" t="str">
            <v>6.2 MARKENBEKANNTHEIT</v>
          </cell>
        </row>
        <row r="8">
          <cell r="A8" t="str">
            <v>6.2.1 Bekanntheit und Kauf von Bekleidungs- und Modemarken 2021 und 2023</v>
          </cell>
        </row>
      </sheetData>
      <sheetData sheetId="158">
        <row r="8">
          <cell r="A8" t="str">
            <v>6.2.2 Bekanntheit und Kauf von Schuhmarken 2021 und 2023</v>
          </cell>
        </row>
      </sheetData>
      <sheetData sheetId="159">
        <row r="6">
          <cell r="A6" t="str">
            <v>6.3 KÖRPER-, KONFEKTIONS- UND SCHUHGRÖßEN</v>
          </cell>
        </row>
        <row r="8">
          <cell r="A8" t="str">
            <v>6.3.1 Körpergröße, Körpergewicht und Body-Maß-Index von Frauen nach Altersgruppen 2005 - 2021</v>
          </cell>
        </row>
      </sheetData>
      <sheetData sheetId="160">
        <row r="8">
          <cell r="A8" t="str">
            <v>6.3.2 Körpergröße, Körpergewicht und Body-Maß-Index von Männern nach Altersgruppen 2005 - 2021</v>
          </cell>
        </row>
      </sheetData>
      <sheetData sheetId="161">
        <row r="8">
          <cell r="A8" t="str">
            <v>6.3.3 Schuhgrößen von Frauen und Männern</v>
          </cell>
        </row>
      </sheetData>
      <sheetData sheetId="162">
        <row r="6">
          <cell r="A6" t="str">
            <v>6.4 ZAHLUNGSVERHALTEN</v>
          </cell>
        </row>
        <row r="8">
          <cell r="A8" t="str">
            <v>6.4.1 Zahlungsarten im stationären Einzelhandel 2018 - 2022</v>
          </cell>
        </row>
      </sheetData>
      <sheetData sheetId="163">
        <row r="8">
          <cell r="A8" t="str">
            <v>6.4.2 Zahlungsarten im stationären Einzelhandel nach Branchen 2021 und 2022</v>
          </cell>
        </row>
      </sheetData>
      <sheetData sheetId="164">
        <row r="8">
          <cell r="A8" t="str">
            <v>6.4.3 Verbreitung der Zahlungsverfahren in deutschen Onlineshops 2018 - 2022</v>
          </cell>
        </row>
      </sheetData>
      <sheetData sheetId="165">
        <row r="8">
          <cell r="A8" t="str">
            <v>6.4.4 Anteile der Zahlungsverfahren am Umsatz des deutschen E-Commerce 2018 - 2022</v>
          </cell>
        </row>
      </sheetData>
      <sheetData sheetId="166">
        <row r="4">
          <cell r="A4" t="str">
            <v>7. TEXTILIEN: AUßENHANDEL UND INLANDSVERFÜGBARKEIT</v>
          </cell>
        </row>
        <row r="6">
          <cell r="A6" t="str">
            <v>7.1. AUßENHANDEL MIT TEXTILIEN GESAMT</v>
          </cell>
        </row>
        <row r="8">
          <cell r="A8" t="str">
            <v>7.1.1 Import- und Exportwerte sowie Inlandsverfügbarkeiten 2020 - 2022: Bekleidung und Wohntextilien</v>
          </cell>
        </row>
      </sheetData>
      <sheetData sheetId="167">
        <row r="8">
          <cell r="A8" t="str">
            <v>7.1.2 Import- und Exportmengen sowie Inlandsverfügbarkeiten 2020 - 2022: Bekleidung und Wohntextilien</v>
          </cell>
        </row>
      </sheetData>
      <sheetData sheetId="168">
        <row r="6">
          <cell r="A6" t="str">
            <v>7.2 AUßENHANDEL MIT DAMEN- UND MÄDCHENBEKLEIDUNG</v>
          </cell>
        </row>
        <row r="8">
          <cell r="A8" t="str">
            <v>7.2.1 Import- und Exportwerte sowie Inlandsverfügbarkeiten 2020 - 2022: Damen- und Mädchenbekleidung</v>
          </cell>
        </row>
      </sheetData>
      <sheetData sheetId="169">
        <row r="8">
          <cell r="A8" t="str">
            <v>7.2.2 Import- und Exportmengen sowie Inlandsverfügbarkeiten 2020 - 2022: Damen- und Mädchenbekleidung</v>
          </cell>
        </row>
      </sheetData>
      <sheetData sheetId="170">
        <row r="8">
          <cell r="A8" t="str">
            <v>7.2.3 Durchschnittswerte von Damen- und Mädchenbekleidung 2020 - 2022</v>
          </cell>
        </row>
      </sheetData>
      <sheetData sheetId="171">
        <row r="6">
          <cell r="A6" t="str">
            <v>7.3 AUßENHANDEL MIT HERREN- UND JUNGENBEKLEIDUNG</v>
          </cell>
        </row>
        <row r="8">
          <cell r="A8" t="str">
            <v>7.3.1 Import- und Exportwerte sowie Inlandsverfügbarkeiten 2020 - 2022: Herren- und Jungenbekleidung</v>
          </cell>
        </row>
      </sheetData>
      <sheetData sheetId="172">
        <row r="8">
          <cell r="A8" t="str">
            <v>7.3.2 Import- und Exportmengen sowie Inlandsverfügbarkeiten 2020 - 2022: Herren- und Jungenbekleidung</v>
          </cell>
        </row>
      </sheetData>
      <sheetData sheetId="173">
        <row r="8">
          <cell r="A8" t="str">
            <v>7.3.3 Durchschnittswerte von  Herren- und Jungenbekleidung 2020 - 2022</v>
          </cell>
        </row>
      </sheetData>
      <sheetData sheetId="174">
        <row r="6">
          <cell r="A6" t="str">
            <v>7.4 AUßENHANDEL MIT SONSTIGER BEKLEIDUNG</v>
          </cell>
        </row>
        <row r="8">
          <cell r="A8" t="str">
            <v>7.4.1 Import- und Exportwerte sowie Inlandsverfügbarkeiten 2020 - 2022: Sonstige Bekleidung</v>
          </cell>
        </row>
      </sheetData>
      <sheetData sheetId="175">
        <row r="8">
          <cell r="A8" t="str">
            <v>7.4.2 Import- und Exportmengen sowie Inlandsverfügbarkeiten 2020 - 2022: Sonstige Bekleidung</v>
          </cell>
        </row>
      </sheetData>
      <sheetData sheetId="176">
        <row r="8">
          <cell r="A8" t="str">
            <v>7.4.3 Durchschnittswerte von sonstiger Bekleidung 2020 - 2022</v>
          </cell>
        </row>
      </sheetData>
      <sheetData sheetId="177">
        <row r="6">
          <cell r="A6" t="str">
            <v>7.5 AUßENHANDEL MIT WOHNTEXTILIEN</v>
          </cell>
        </row>
        <row r="8">
          <cell r="A8" t="str">
            <v>7.5.1 Import- und Exportwerte von Wohntextilien in Deutschland 2020 - 2022</v>
          </cell>
        </row>
      </sheetData>
      <sheetData sheetId="178">
        <row r="6">
          <cell r="A6" t="str">
            <v>7.6 WICHTIGE LIEFER- UND EMPFÄNGERLÄNDER</v>
          </cell>
        </row>
        <row r="8">
          <cell r="A8" t="str">
            <v>7.6.1 Einfuhrwerte von Bekleidung aus wichtigen Importländern 2018 - 2023</v>
          </cell>
        </row>
      </sheetData>
      <sheetData sheetId="179">
        <row r="8">
          <cell r="A8" t="str">
            <v>7.6.2 Ausfuhrwerte von Bekleidung in wichtige Exportländer 2018 - 2023</v>
          </cell>
        </row>
      </sheetData>
      <sheetData sheetId="180">
        <row r="4">
          <cell r="A4" t="str">
            <v>8. SCHUHE: PRODUKTION, AUßENHANDEL UND INLANDSVERFÜGBARKEIT</v>
          </cell>
        </row>
        <row r="6">
          <cell r="A6" t="str">
            <v>8.1 PRODUKTION, IMPORT UND EXPORT</v>
          </cell>
        </row>
        <row r="8">
          <cell r="A8" t="str">
            <v>8.1.1 Schuhproduktion in Deutschland 2020 und 2021</v>
          </cell>
        </row>
      </sheetData>
      <sheetData sheetId="181">
        <row r="8">
          <cell r="A8" t="str">
            <v>8.1.2 Schuhimporte nach Schuhmaterialien 2020 und 2021</v>
          </cell>
        </row>
      </sheetData>
      <sheetData sheetId="182">
        <row r="8">
          <cell r="A8" t="str">
            <v>8.1.3 Schuhexporte nach Schuhmaterialien 2020 und 2021</v>
          </cell>
        </row>
      </sheetData>
      <sheetData sheetId="183">
        <row r="6">
          <cell r="A6" t="str">
            <v>8.2 INLANDSVERFÜGBARKEIT</v>
          </cell>
        </row>
        <row r="8">
          <cell r="A8" t="str">
            <v>8.2.1 Inlandsverfügbarkeit von Schuhen 2020 und 2021</v>
          </cell>
        </row>
      </sheetData>
      <sheetData sheetId="184">
        <row r="8">
          <cell r="A8" t="str">
            <v>8.2.2 Inlandsverfügbarkeit von Schuhen nach Obermaterial 2020 und 2021</v>
          </cell>
        </row>
      </sheetData>
      <sheetData sheetId="185">
        <row r="8">
          <cell r="A8" t="str">
            <v>8.2.3 Mengenmäßige Produktion, Importe, Exporte und Inlandsverfügbarkeit von Schuhen 1990 - 2021</v>
          </cell>
        </row>
        <row r="9">
          <cell r="B9" t="str">
            <v>Produktion</v>
          </cell>
          <cell r="D9" t="str">
            <v>Import</v>
          </cell>
          <cell r="F9" t="str">
            <v>Export</v>
          </cell>
          <cell r="H9" t="str">
            <v>Inlandsverfügbarkeit</v>
          </cell>
        </row>
        <row r="11">
          <cell r="A11">
            <v>1990</v>
          </cell>
          <cell r="B11">
            <v>65</v>
          </cell>
          <cell r="D11">
            <v>317.10000000000002</v>
          </cell>
          <cell r="F11">
            <v>46.1</v>
          </cell>
          <cell r="H11">
            <v>336</v>
          </cell>
        </row>
        <row r="12">
          <cell r="A12">
            <v>1995</v>
          </cell>
          <cell r="B12">
            <v>47</v>
          </cell>
          <cell r="D12">
            <v>337.1</v>
          </cell>
          <cell r="F12">
            <v>50.5</v>
          </cell>
          <cell r="H12">
            <v>333.6</v>
          </cell>
        </row>
        <row r="13">
          <cell r="A13">
            <v>2000</v>
          </cell>
          <cell r="B13">
            <v>36</v>
          </cell>
          <cell r="D13">
            <v>348.8</v>
          </cell>
          <cell r="F13">
            <v>61.1</v>
          </cell>
          <cell r="H13">
            <v>323.7</v>
          </cell>
        </row>
        <row r="14">
          <cell r="A14">
            <v>2005</v>
          </cell>
          <cell r="B14">
            <v>28.8</v>
          </cell>
          <cell r="D14">
            <v>464</v>
          </cell>
          <cell r="F14">
            <v>141.80000000000001</v>
          </cell>
          <cell r="H14">
            <v>351</v>
          </cell>
        </row>
        <row r="15">
          <cell r="A15">
            <v>2010</v>
          </cell>
          <cell r="B15">
            <v>30.2</v>
          </cell>
          <cell r="D15">
            <v>532.70000000000005</v>
          </cell>
          <cell r="F15">
            <v>178.8</v>
          </cell>
          <cell r="H15">
            <v>384.10000000000008</v>
          </cell>
        </row>
        <row r="16">
          <cell r="A16">
            <v>2011</v>
          </cell>
          <cell r="B16">
            <v>30.3</v>
          </cell>
          <cell r="D16">
            <v>593.6</v>
          </cell>
          <cell r="F16">
            <v>203.7</v>
          </cell>
          <cell r="H16">
            <v>420.2</v>
          </cell>
        </row>
        <row r="17">
          <cell r="A17">
            <v>2012</v>
          </cell>
          <cell r="B17">
            <v>25.5</v>
          </cell>
          <cell r="D17">
            <v>536.70000000000005</v>
          </cell>
          <cell r="F17">
            <v>174.8</v>
          </cell>
          <cell r="H17">
            <v>387.40000000000003</v>
          </cell>
        </row>
        <row r="18">
          <cell r="A18">
            <v>2013</v>
          </cell>
          <cell r="B18">
            <v>27.9</v>
          </cell>
          <cell r="D18">
            <v>570.20000000000005</v>
          </cell>
          <cell r="F18">
            <v>188.6</v>
          </cell>
          <cell r="H18">
            <v>409.5</v>
          </cell>
        </row>
        <row r="19">
          <cell r="A19">
            <v>2014</v>
          </cell>
          <cell r="B19">
            <v>40.5</v>
          </cell>
          <cell r="D19">
            <v>641.1</v>
          </cell>
          <cell r="F19">
            <v>228.8</v>
          </cell>
          <cell r="H19">
            <v>452.8</v>
          </cell>
        </row>
        <row r="20">
          <cell r="A20">
            <v>2015</v>
          </cell>
          <cell r="B20">
            <v>38.799999999999997</v>
          </cell>
          <cell r="D20">
            <v>654.79999999999995</v>
          </cell>
          <cell r="F20">
            <v>238.1</v>
          </cell>
          <cell r="H20">
            <v>455.49999999999989</v>
          </cell>
        </row>
        <row r="21">
          <cell r="A21">
            <v>2016</v>
          </cell>
          <cell r="B21">
            <v>36.700000000000003</v>
          </cell>
          <cell r="D21">
            <v>669.2</v>
          </cell>
          <cell r="F21">
            <v>255.9</v>
          </cell>
          <cell r="H21">
            <v>450.00000000000011</v>
          </cell>
        </row>
        <row r="22">
          <cell r="A22">
            <v>2017</v>
          </cell>
          <cell r="B22">
            <v>39.5</v>
          </cell>
          <cell r="D22">
            <v>699.5</v>
          </cell>
          <cell r="F22">
            <v>284.39999999999998</v>
          </cell>
          <cell r="H22">
            <v>454.6</v>
          </cell>
        </row>
        <row r="23">
          <cell r="A23">
            <v>2018</v>
          </cell>
          <cell r="B23">
            <v>44.5</v>
          </cell>
          <cell r="D23">
            <v>712.2</v>
          </cell>
          <cell r="F23">
            <v>309.3</v>
          </cell>
          <cell r="H23">
            <v>447.40000000000003</v>
          </cell>
        </row>
        <row r="24">
          <cell r="A24">
            <v>2019</v>
          </cell>
          <cell r="B24">
            <v>48.1</v>
          </cell>
          <cell r="D24">
            <v>739.279</v>
          </cell>
          <cell r="F24">
            <v>343.31799999999998</v>
          </cell>
          <cell r="H24">
            <v>444.06100000000004</v>
          </cell>
        </row>
        <row r="25">
          <cell r="A25">
            <v>2020</v>
          </cell>
          <cell r="B25">
            <v>38.262999999999998</v>
          </cell>
          <cell r="D25">
            <v>641.42200000000003</v>
          </cell>
          <cell r="F25">
            <v>299.14400000000001</v>
          </cell>
          <cell r="H25">
            <v>380.54100000000005</v>
          </cell>
        </row>
        <row r="26">
          <cell r="A26">
            <v>2021</v>
          </cell>
          <cell r="B26">
            <v>54.695</v>
          </cell>
          <cell r="D26">
            <v>623.26499999999999</v>
          </cell>
          <cell r="F26">
            <v>317.10700000000003</v>
          </cell>
          <cell r="H26">
            <v>360.85300000000001</v>
          </cell>
        </row>
      </sheetData>
      <sheetData sheetId="186">
        <row r="8">
          <cell r="A8" t="str">
            <v>8.2.4 Wertmäßige Produktion, Importe, Exporte und Inlandsverfügbarkeit von Schuhen 2010 - 2021</v>
          </cell>
        </row>
      </sheetData>
      <sheetData sheetId="187">
        <row r="6">
          <cell r="A6" t="str">
            <v>8.3 WICHTIGE LIEFER- UND EMPFÄNGERLÄNDER</v>
          </cell>
        </row>
        <row r="8">
          <cell r="A8" t="str">
            <v>8.3.1 Einfuhrmenge von Schuhen aus wichtigen Importländern 2020 und 2021</v>
          </cell>
        </row>
      </sheetData>
      <sheetData sheetId="188">
        <row r="8">
          <cell r="A8" t="str">
            <v>8.3.2 Ausfuhrmenge von Schuhen in wichtige Exportländer 2020 und 2021</v>
          </cell>
        </row>
      </sheetData>
      <sheetData sheetId="189">
        <row r="4">
          <cell r="A4" t="str">
            <v>9. INDUSTRIE, GROßHANDEL UND HANDWERK</v>
          </cell>
        </row>
        <row r="6">
          <cell r="A6" t="str">
            <v>9.1 TEXTILINDUSTRIE</v>
          </cell>
        </row>
        <row r="8">
          <cell r="A8" t="str">
            <v>9.1.1 Betriebszweige der Textilindustrie nach Anzahl der Betriebe, Nettoumsatz und Beschäftigten 2020 und 2021</v>
          </cell>
        </row>
      </sheetData>
      <sheetData sheetId="190">
        <row r="8">
          <cell r="A8" t="str">
            <v>9.1.2 Unternehmen und Nettoumsatz der Textilindustrie 2020 und 2021</v>
          </cell>
        </row>
      </sheetData>
      <sheetData sheetId="191">
        <row r="8">
          <cell r="A8" t="str">
            <v>9.1.3 Umsatzgrößenklassen der Textilindustrie 2020 und 2021</v>
          </cell>
        </row>
      </sheetData>
      <sheetData sheetId="192">
        <row r="6">
          <cell r="A6" t="str">
            <v>9.2 BEKLEIDUNGSINDUSTRIE</v>
          </cell>
        </row>
        <row r="8">
          <cell r="A8" t="str">
            <v>9.2.1 Betriebszweige der Bekleidungsindustrie nach Anzahl der Betriebe, Nettoumsatz und Beschäftigten 2021 und 2022</v>
          </cell>
        </row>
      </sheetData>
      <sheetData sheetId="193">
        <row r="8">
          <cell r="A8" t="str">
            <v>9.2.2 Unternehmen und Nettoumsatz der Bekleidungsindustrie 2020 und 2021</v>
          </cell>
        </row>
      </sheetData>
      <sheetData sheetId="194">
        <row r="8">
          <cell r="A8" t="str">
            <v>9.2.3 Umsatzgrößenklassen der Bekleidungsindustrie 2020 und 2021</v>
          </cell>
        </row>
      </sheetData>
      <sheetData sheetId="195">
        <row r="8">
          <cell r="A8" t="str">
            <v>9.2.4 Die zehn größten deutschen Modemarken-Anbieter 2019 und 2021</v>
          </cell>
        </row>
      </sheetData>
      <sheetData sheetId="196">
        <row r="6">
          <cell r="A6" t="str">
            <v>9.3 SCHUH- UND LEDERWARENINDUSTRIE</v>
          </cell>
        </row>
        <row r="8">
          <cell r="A8" t="str">
            <v>9.3.1 Unternehmen und Nettoumsätze der Schuh- und Lederindustrie 2020 und 2021</v>
          </cell>
        </row>
      </sheetData>
      <sheetData sheetId="197">
        <row r="8">
          <cell r="A8" t="str">
            <v>9.3.2 Umsatzgrößenklassen der Schuhindustrie 2020 und 2021</v>
          </cell>
        </row>
      </sheetData>
      <sheetData sheetId="198">
        <row r="8">
          <cell r="A8" t="str">
            <v>9.3.3 Umsatzgrößenklassen der Lederwarenindustrie 2020 und 2021</v>
          </cell>
        </row>
      </sheetData>
      <sheetData sheetId="199">
        <row r="6">
          <cell r="A6" t="str">
            <v>9.4 GROßHANDEL</v>
          </cell>
        </row>
        <row r="8">
          <cell r="A8" t="str">
            <v>9.4.1 Anzahl der Unternehmen und Nettoumsätze im Großhandel mit Bekleidung, Schuhen, Textilien und Lederwaren 2020 und 2021</v>
          </cell>
        </row>
      </sheetData>
      <sheetData sheetId="200">
        <row r="8">
          <cell r="A8" t="str">
            <v>9.4.2 Umsatzgrößenklassen des Großhandels mit Haustextilien 2020 und 2021</v>
          </cell>
        </row>
      </sheetData>
      <sheetData sheetId="201">
        <row r="8">
          <cell r="A8" t="str">
            <v>9.4.3 Umsatzgrößenklassen des Großhandels mit Bekleidung 2020 und 2021</v>
          </cell>
        </row>
      </sheetData>
      <sheetData sheetId="202">
        <row r="8">
          <cell r="A8" t="str">
            <v>9.4.4 Umsatzgrößenklassen des Großhandels mit Schuhen 2020 und 2021</v>
          </cell>
        </row>
      </sheetData>
      <sheetData sheetId="203">
        <row r="6">
          <cell r="A6" t="str">
            <v>9.5 HANDWERK</v>
          </cell>
        </row>
        <row r="8">
          <cell r="A8" t="str">
            <v>9.5.1 Anzahl der Handwerksbetriebe 2018 - 2023</v>
          </cell>
        </row>
      </sheetData>
      <sheetData sheetId="204">
        <row r="4">
          <cell r="A4" t="str">
            <v>10. NACHHALTIGKEIT IN DER BEKLEIDUNGS- UND TEXTILBRANCHE</v>
          </cell>
        </row>
        <row r="6">
          <cell r="A6" t="str">
            <v>10.1 AKTUELLE SITUATION</v>
          </cell>
        </row>
        <row r="8">
          <cell r="A8" t="str">
            <v>10.1.1 Übersicht über die weltweit verwendeten Bekleidungsmaterialien und deren Risiken 2020</v>
          </cell>
        </row>
      </sheetData>
      <sheetData sheetId="205">
        <row r="8">
          <cell r="A8" t="str">
            <v>10.1.2 Weltweite Treibhausgasemissionen entlang der Wertschöpfungskette für Bekleidung und Schuhe 2021</v>
          </cell>
        </row>
      </sheetData>
      <sheetData sheetId="206">
        <row r="6">
          <cell r="A6" t="str">
            <v>10.2 VERBRAUCHERVERHALTEN BEZÜGLICH NACHHALTIGKEIT</v>
          </cell>
        </row>
        <row r="8">
          <cell r="A8" t="str">
            <v>10.2.1 Zusammensetzung des Kleiderschranks 2010, 2020 und 2030</v>
          </cell>
        </row>
      </sheetData>
      <sheetData sheetId="207">
        <row r="8">
          <cell r="A8" t="str">
            <v>10.2.2 Kleidungskauf, Kleidungsmenge und durchschnittliche Lebensspanne von Kleidungsstücken 2020</v>
          </cell>
        </row>
      </sheetData>
      <sheetData sheetId="208">
        <row r="8">
          <cell r="A8" t="str">
            <v>10.2.3 Einstellungen von Endverbrauchern zu Nachhaltigkeit beim Kleiderkauf 2020</v>
          </cell>
        </row>
      </sheetData>
      <sheetData sheetId="209">
        <row r="8">
          <cell r="A8" t="str">
            <v>10.2.4 Einstellungen zum Kauf nachhaltiger Mode 2020</v>
          </cell>
        </row>
      </sheetData>
      <sheetData sheetId="210">
        <row r="8">
          <cell r="A8" t="str">
            <v>10.2.5 Einstellung zur Verantwortung für die Produktionsbedingungen 2020</v>
          </cell>
        </row>
      </sheetData>
      <sheetData sheetId="211">
        <row r="8">
          <cell r="A8" t="str">
            <v>10.2.6 Relevanz von Nachhaltigkeitsfaktoren aus Sicht der Konsumenten im Bereich Kleidung und Schuhe</v>
          </cell>
        </row>
      </sheetData>
      <sheetData sheetId="212">
        <row r="8">
          <cell r="A8" t="str">
            <v>10.2.7 Umgang mit aussortierter Kleidung 2023</v>
          </cell>
        </row>
      </sheetData>
      <sheetData sheetId="213">
        <row r="8">
          <cell r="A8" t="str">
            <v xml:space="preserve">10.2.8 Kauf von Secondhand-Artikeln 2023 </v>
          </cell>
        </row>
      </sheetData>
      <sheetData sheetId="214">
        <row r="8">
          <cell r="A8" t="str">
            <v xml:space="preserve">10.2.9 Kanäle für Secondhand-Käufe 2023 </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anders@bte.de"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742FF-76B6-4D13-9CA1-FB937296FCF7}">
  <dimension ref="F2:H82"/>
  <sheetViews>
    <sheetView tabSelected="1" workbookViewId="0">
      <selection sqref="A1:XFD1048576"/>
    </sheetView>
  </sheetViews>
  <sheetFormatPr baseColWidth="10" defaultRowHeight="14.4" x14ac:dyDescent="0.3"/>
  <sheetData>
    <row r="2" spans="8:8" x14ac:dyDescent="0.3">
      <c r="H2" s="1"/>
    </row>
    <row r="82" spans="6:6" x14ac:dyDescent="0.3">
      <c r="F82">
        <v>50</v>
      </c>
    </row>
  </sheetData>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47724-5F74-4F61-ADBE-636943BDC0BC}">
  <dimension ref="A1:P100"/>
  <sheetViews>
    <sheetView workbookViewId="0">
      <selection activeCell="C1" sqref="C1"/>
    </sheetView>
  </sheetViews>
  <sheetFormatPr baseColWidth="10" defaultColWidth="11.5546875" defaultRowHeight="14.4" x14ac:dyDescent="0.3"/>
  <cols>
    <col min="1" max="1" width="26.6640625" customWidth="1"/>
    <col min="2" max="3" width="10.6640625" customWidth="1"/>
    <col min="4" max="6" width="12.6640625" customWidth="1"/>
    <col min="7" max="8" width="10.6640625" customWidth="1"/>
    <col min="9" max="11" width="12.6640625" customWidth="1"/>
    <col min="12" max="13" width="10.6640625" customWidth="1"/>
    <col min="14" max="16" width="12.6640625" customWidth="1"/>
  </cols>
  <sheetData>
    <row r="1" spans="1:16" ht="38.25" customHeight="1" x14ac:dyDescent="0.3">
      <c r="C1" s="30" t="s">
        <v>0</v>
      </c>
      <c r="D1" s="30"/>
      <c r="E1" s="30"/>
      <c r="F1" s="30"/>
    </row>
    <row r="4" spans="1:16" ht="21" x14ac:dyDescent="0.4">
      <c r="A4" s="13" t="s">
        <v>121</v>
      </c>
    </row>
    <row r="5" spans="1:16" x14ac:dyDescent="0.3">
      <c r="A5" s="26"/>
    </row>
    <row r="6" spans="1:16" ht="17.399999999999999" x14ac:dyDescent="0.35">
      <c r="A6" s="31" t="s">
        <v>122</v>
      </c>
    </row>
    <row r="8" spans="1:16" ht="15.6" x14ac:dyDescent="0.3">
      <c r="A8" s="32" t="s">
        <v>144</v>
      </c>
      <c r="O8" s="213"/>
      <c r="P8" s="213"/>
    </row>
    <row r="9" spans="1:16" ht="15" customHeight="1" x14ac:dyDescent="0.3">
      <c r="A9" s="33"/>
      <c r="B9" s="269" t="s">
        <v>123</v>
      </c>
      <c r="C9" s="259"/>
      <c r="D9" s="259"/>
      <c r="E9" s="259"/>
      <c r="F9" s="260"/>
      <c r="G9" s="259" t="s">
        <v>124</v>
      </c>
      <c r="H9" s="259"/>
      <c r="I9" s="259"/>
      <c r="J9" s="259"/>
      <c r="K9" s="260"/>
      <c r="L9" s="269" t="s">
        <v>125</v>
      </c>
      <c r="M9" s="259"/>
      <c r="N9" s="259"/>
      <c r="O9" s="259"/>
      <c r="P9" s="260"/>
    </row>
    <row r="10" spans="1:16" ht="25.5" customHeight="1" x14ac:dyDescent="0.3">
      <c r="A10" s="37"/>
      <c r="B10" s="214">
        <v>2020</v>
      </c>
      <c r="C10" s="214">
        <v>2021</v>
      </c>
      <c r="D10" s="39" t="s">
        <v>58</v>
      </c>
      <c r="E10" s="214">
        <v>2022</v>
      </c>
      <c r="F10" s="40" t="s">
        <v>58</v>
      </c>
      <c r="G10" s="214">
        <v>2020</v>
      </c>
      <c r="H10" s="214">
        <v>2021</v>
      </c>
      <c r="I10" s="39" t="s">
        <v>58</v>
      </c>
      <c r="J10" s="214">
        <v>2022</v>
      </c>
      <c r="K10" s="40" t="s">
        <v>58</v>
      </c>
      <c r="L10" s="214">
        <v>2020</v>
      </c>
      <c r="M10" s="214">
        <v>2021</v>
      </c>
      <c r="N10" s="39" t="s">
        <v>58</v>
      </c>
      <c r="O10" s="214">
        <v>2022</v>
      </c>
      <c r="P10" s="40" t="s">
        <v>58</v>
      </c>
    </row>
    <row r="11" spans="1:16" s="19" customFormat="1" ht="15" customHeight="1" x14ac:dyDescent="0.3">
      <c r="A11" s="92" t="s">
        <v>74</v>
      </c>
      <c r="B11" s="215">
        <f>SUM(B12:B26)</f>
        <v>823281.87099999993</v>
      </c>
      <c r="C11" s="215">
        <f>SUM(C12:C26)</f>
        <v>926605.87899999996</v>
      </c>
      <c r="D11" s="216">
        <f t="shared" ref="D11:D26" si="0">C11*100/B11-100</f>
        <v>12.550259108037622</v>
      </c>
      <c r="E11" s="215">
        <f>SUM(E12:E26)</f>
        <v>1062592.4279999998</v>
      </c>
      <c r="F11" s="217">
        <f>E11*100/C11-100</f>
        <v>14.675770150169726</v>
      </c>
      <c r="G11" s="215">
        <f>SUM(G12:G26)</f>
        <v>288385.52400000003</v>
      </c>
      <c r="H11" s="215">
        <f>SUM(H12:H26)</f>
        <v>335815.05200000003</v>
      </c>
      <c r="I11" s="216">
        <f t="shared" ref="I11:I26" si="1">H11*100/G11-100</f>
        <v>16.446570320915271</v>
      </c>
      <c r="J11" s="215">
        <f>SUM(J12:J26)</f>
        <v>367981.81200000003</v>
      </c>
      <c r="K11" s="216">
        <f>J11*100/H11-100</f>
        <v>9.5787129875286183</v>
      </c>
      <c r="L11" s="119">
        <f>B11-G11</f>
        <v>534896.34699999983</v>
      </c>
      <c r="M11" s="93">
        <f>C11-H11</f>
        <v>590790.82699999993</v>
      </c>
      <c r="N11" s="216">
        <f>M11*100/L11-100</f>
        <v>10.44959089989824</v>
      </c>
      <c r="O11" s="218">
        <f>E11-J11</f>
        <v>694610.61599999981</v>
      </c>
      <c r="P11" s="217">
        <f>O11*100/M11-100</f>
        <v>17.573019799103932</v>
      </c>
    </row>
    <row r="12" spans="1:16" ht="15" customHeight="1" x14ac:dyDescent="0.3">
      <c r="A12" s="135" t="s">
        <v>126</v>
      </c>
      <c r="B12" s="219">
        <v>1609.8589999999999</v>
      </c>
      <c r="C12" s="110">
        <v>1152.452</v>
      </c>
      <c r="D12" s="122">
        <f t="shared" si="0"/>
        <v>-28.412861002112606</v>
      </c>
      <c r="E12" s="110">
        <v>1723.433</v>
      </c>
      <c r="F12" s="85">
        <f t="shared" ref="F12:F26" si="2">E12*100/C12-100</f>
        <v>49.54488343115375</v>
      </c>
      <c r="G12" s="219">
        <v>867.52499999999998</v>
      </c>
      <c r="H12" s="110">
        <v>708.82100000000003</v>
      </c>
      <c r="I12" s="122">
        <f t="shared" si="1"/>
        <v>-18.293882020691044</v>
      </c>
      <c r="J12" s="110">
        <v>1033.587</v>
      </c>
      <c r="K12" s="122">
        <f t="shared" ref="K12:K26" si="3">J12*100/H12-100</f>
        <v>45.817773457614805</v>
      </c>
      <c r="L12" s="220">
        <f t="shared" ref="L12:M26" si="4">B12-G12</f>
        <v>742.33399999999995</v>
      </c>
      <c r="M12" s="219">
        <f t="shared" si="4"/>
        <v>443.63099999999997</v>
      </c>
      <c r="N12" s="122">
        <f t="shared" ref="N12:N26" si="5">M12*100/L12-100</f>
        <v>-40.238356319392615</v>
      </c>
      <c r="O12" s="110">
        <f t="shared" ref="O12:O26" si="6">E12-J12</f>
        <v>689.846</v>
      </c>
      <c r="P12" s="85">
        <f t="shared" ref="P12:P26" si="7">O12*100/M12-100</f>
        <v>55.499953790424939</v>
      </c>
    </row>
    <row r="13" spans="1:16" ht="15" customHeight="1" x14ac:dyDescent="0.3">
      <c r="A13" s="139" t="s">
        <v>127</v>
      </c>
      <c r="B13" s="221">
        <v>22939.386999999999</v>
      </c>
      <c r="C13" s="221">
        <v>26805.981</v>
      </c>
      <c r="D13" s="105">
        <f t="shared" si="0"/>
        <v>16.85569889029729</v>
      </c>
      <c r="E13" s="221">
        <v>29926.164000000001</v>
      </c>
      <c r="F13" s="106">
        <f t="shared" si="2"/>
        <v>11.639876190317381</v>
      </c>
      <c r="G13" s="221">
        <v>5291.7870000000003</v>
      </c>
      <c r="H13" s="221">
        <v>5704.5150000000003</v>
      </c>
      <c r="I13" s="105">
        <f t="shared" si="1"/>
        <v>7.7994068922275233</v>
      </c>
      <c r="J13" s="221">
        <v>5711.43</v>
      </c>
      <c r="K13" s="105">
        <f t="shared" si="3"/>
        <v>0.12121977065534395</v>
      </c>
      <c r="L13" s="124">
        <f t="shared" si="4"/>
        <v>17647.599999999999</v>
      </c>
      <c r="M13" s="44">
        <f t="shared" si="4"/>
        <v>21101.466</v>
      </c>
      <c r="N13" s="105">
        <f t="shared" si="5"/>
        <v>19.57130714658085</v>
      </c>
      <c r="O13" s="221">
        <f t="shared" si="6"/>
        <v>24214.734</v>
      </c>
      <c r="P13" s="106">
        <f t="shared" si="7"/>
        <v>14.75379957013412</v>
      </c>
    </row>
    <row r="14" spans="1:16" ht="15" customHeight="1" x14ac:dyDescent="0.3">
      <c r="A14" s="135" t="s">
        <v>128</v>
      </c>
      <c r="B14" s="219">
        <v>9847.402</v>
      </c>
      <c r="C14" s="219">
        <v>9125.5609999999997</v>
      </c>
      <c r="D14" s="109">
        <f t="shared" si="0"/>
        <v>-7.3302684301910261</v>
      </c>
      <c r="E14" s="219">
        <v>11570.179</v>
      </c>
      <c r="F14" s="81">
        <f t="shared" si="2"/>
        <v>26.788687292759306</v>
      </c>
      <c r="G14" s="219">
        <v>3859.7860000000001</v>
      </c>
      <c r="H14" s="219">
        <v>4470.1869999999999</v>
      </c>
      <c r="I14" s="109">
        <f t="shared" si="1"/>
        <v>15.814374164785306</v>
      </c>
      <c r="J14" s="219">
        <v>5412.6390000000001</v>
      </c>
      <c r="K14" s="109">
        <f t="shared" si="3"/>
        <v>21.083055362113498</v>
      </c>
      <c r="L14" s="123">
        <f t="shared" si="4"/>
        <v>5987.616</v>
      </c>
      <c r="M14" s="50">
        <f t="shared" si="4"/>
        <v>4655.3739999999998</v>
      </c>
      <c r="N14" s="109">
        <f t="shared" si="5"/>
        <v>-22.249957245087202</v>
      </c>
      <c r="O14" s="219">
        <f t="shared" si="6"/>
        <v>6157.54</v>
      </c>
      <c r="P14" s="81">
        <f t="shared" si="7"/>
        <v>32.26735381518219</v>
      </c>
    </row>
    <row r="15" spans="1:16" ht="15" customHeight="1" x14ac:dyDescent="0.3">
      <c r="A15" s="139" t="s">
        <v>129</v>
      </c>
      <c r="B15" s="221">
        <v>1105.211</v>
      </c>
      <c r="C15" s="221">
        <v>1525.5219999999999</v>
      </c>
      <c r="D15" s="105">
        <f t="shared" si="0"/>
        <v>38.02993274587385</v>
      </c>
      <c r="E15" s="221">
        <v>1795.866</v>
      </c>
      <c r="F15" s="106">
        <f t="shared" si="2"/>
        <v>17.721409458532889</v>
      </c>
      <c r="G15" s="221">
        <v>371.12</v>
      </c>
      <c r="H15" s="221">
        <v>486.86799999999999</v>
      </c>
      <c r="I15" s="105">
        <f t="shared" si="1"/>
        <v>31.188833800388011</v>
      </c>
      <c r="J15" s="221">
        <v>574.19200000000001</v>
      </c>
      <c r="K15" s="105">
        <f t="shared" si="3"/>
        <v>17.935867627365113</v>
      </c>
      <c r="L15" s="124">
        <f t="shared" si="4"/>
        <v>734.09100000000001</v>
      </c>
      <c r="M15" s="44">
        <f t="shared" si="4"/>
        <v>1038.654</v>
      </c>
      <c r="N15" s="105">
        <f t="shared" si="5"/>
        <v>41.48845306644543</v>
      </c>
      <c r="O15" s="221">
        <f t="shared" si="6"/>
        <v>1221.674</v>
      </c>
      <c r="P15" s="106">
        <f t="shared" si="7"/>
        <v>17.620882411274593</v>
      </c>
    </row>
    <row r="16" spans="1:16" x14ac:dyDescent="0.3">
      <c r="A16" s="58" t="s">
        <v>130</v>
      </c>
      <c r="B16" s="50">
        <v>159148.946</v>
      </c>
      <c r="C16" s="50">
        <v>141692.96400000001</v>
      </c>
      <c r="D16" s="51">
        <f t="shared" si="0"/>
        <v>-10.968330258373186</v>
      </c>
      <c r="E16" s="50">
        <v>174029.125</v>
      </c>
      <c r="F16" s="52">
        <f t="shared" si="2"/>
        <v>22.821289136135221</v>
      </c>
      <c r="G16" s="50">
        <v>63309.143000000004</v>
      </c>
      <c r="H16" s="50">
        <v>63711.71</v>
      </c>
      <c r="I16" s="51">
        <f t="shared" si="1"/>
        <v>0.63587497938488013</v>
      </c>
      <c r="J16" s="50">
        <v>74328.325000000012</v>
      </c>
      <c r="K16" s="51">
        <f t="shared" si="3"/>
        <v>16.663522294410257</v>
      </c>
      <c r="L16" s="123">
        <f t="shared" si="4"/>
        <v>95839.802999999985</v>
      </c>
      <c r="M16" s="50">
        <f t="shared" si="4"/>
        <v>77981.254000000015</v>
      </c>
      <c r="N16" s="51">
        <f t="shared" si="5"/>
        <v>-18.633749695833558</v>
      </c>
      <c r="O16" s="50">
        <f t="shared" si="6"/>
        <v>99700.799999999988</v>
      </c>
      <c r="P16" s="52">
        <f t="shared" si="7"/>
        <v>27.852265622709737</v>
      </c>
    </row>
    <row r="17" spans="1:16" x14ac:dyDescent="0.3">
      <c r="A17" s="59" t="s">
        <v>131</v>
      </c>
      <c r="B17" s="44">
        <v>53313.911999999997</v>
      </c>
      <c r="C17" s="44">
        <v>52009.220999999998</v>
      </c>
      <c r="D17" s="45">
        <f t="shared" si="0"/>
        <v>-2.4471867680615844</v>
      </c>
      <c r="E17" s="44">
        <v>56354.517</v>
      </c>
      <c r="F17" s="46">
        <f t="shared" si="2"/>
        <v>8.3548569204680092</v>
      </c>
      <c r="G17" s="44">
        <v>20947.067999999999</v>
      </c>
      <c r="H17" s="44">
        <v>21575.937000000002</v>
      </c>
      <c r="I17" s="45">
        <f t="shared" si="1"/>
        <v>3.0021814986231163</v>
      </c>
      <c r="J17" s="44">
        <v>22046.304</v>
      </c>
      <c r="K17" s="45">
        <f t="shared" si="3"/>
        <v>2.1800536403123374</v>
      </c>
      <c r="L17" s="124">
        <f t="shared" si="4"/>
        <v>32366.843999999997</v>
      </c>
      <c r="M17" s="44">
        <f t="shared" si="4"/>
        <v>30433.283999999996</v>
      </c>
      <c r="N17" s="45">
        <f t="shared" si="5"/>
        <v>-5.9738910596288122</v>
      </c>
      <c r="O17" s="44">
        <f t="shared" si="6"/>
        <v>34308.213000000003</v>
      </c>
      <c r="P17" s="46">
        <f t="shared" si="7"/>
        <v>12.73253652152691</v>
      </c>
    </row>
    <row r="18" spans="1:16" x14ac:dyDescent="0.3">
      <c r="A18" s="58" t="s">
        <v>132</v>
      </c>
      <c r="B18" s="50">
        <v>228085.8</v>
      </c>
      <c r="C18" s="50">
        <v>237423.103</v>
      </c>
      <c r="D18" s="51">
        <f t="shared" si="0"/>
        <v>4.093767783877837</v>
      </c>
      <c r="E18" s="50">
        <v>273989.81099999999</v>
      </c>
      <c r="F18" s="52">
        <f t="shared" si="2"/>
        <v>15.401495279084102</v>
      </c>
      <c r="G18" s="50">
        <v>99828.298999999999</v>
      </c>
      <c r="H18" s="50">
        <v>103125.914</v>
      </c>
      <c r="I18" s="51">
        <f t="shared" si="1"/>
        <v>3.3032867764279956</v>
      </c>
      <c r="J18" s="50">
        <v>108694.804</v>
      </c>
      <c r="K18" s="51">
        <f t="shared" si="3"/>
        <v>5.4000878964330923</v>
      </c>
      <c r="L18" s="123">
        <f t="shared" si="4"/>
        <v>128257.50099999999</v>
      </c>
      <c r="M18" s="50">
        <f t="shared" si="4"/>
        <v>134297.18900000001</v>
      </c>
      <c r="N18" s="51">
        <f t="shared" si="5"/>
        <v>4.709032963304054</v>
      </c>
      <c r="O18" s="50">
        <f t="shared" si="6"/>
        <v>165295.00699999998</v>
      </c>
      <c r="P18" s="52">
        <f t="shared" si="7"/>
        <v>23.081509174402726</v>
      </c>
    </row>
    <row r="19" spans="1:16" x14ac:dyDescent="0.3">
      <c r="A19" s="59" t="s">
        <v>133</v>
      </c>
      <c r="B19" s="44">
        <v>12731.781000000001</v>
      </c>
      <c r="C19" s="44">
        <v>11884.562</v>
      </c>
      <c r="D19" s="45">
        <f t="shared" si="0"/>
        <v>-6.654363596106478</v>
      </c>
      <c r="E19" s="44">
        <v>17939.148000000001</v>
      </c>
      <c r="F19" s="46">
        <f t="shared" si="2"/>
        <v>50.944965409747539</v>
      </c>
      <c r="G19" s="44">
        <v>4898.8370000000004</v>
      </c>
      <c r="H19" s="44">
        <v>5109.28</v>
      </c>
      <c r="I19" s="45">
        <f t="shared" si="1"/>
        <v>4.295774691013392</v>
      </c>
      <c r="J19" s="44">
        <v>6417.5420000000004</v>
      </c>
      <c r="K19" s="45">
        <f t="shared" si="3"/>
        <v>25.605603920709001</v>
      </c>
      <c r="L19" s="124">
        <f t="shared" si="4"/>
        <v>7832.9440000000004</v>
      </c>
      <c r="M19" s="44">
        <f t="shared" si="4"/>
        <v>6775.2820000000002</v>
      </c>
      <c r="N19" s="45">
        <f t="shared" si="5"/>
        <v>-13.502739199973846</v>
      </c>
      <c r="O19" s="44">
        <f t="shared" si="6"/>
        <v>11521.606</v>
      </c>
      <c r="P19" s="46">
        <f t="shared" si="7"/>
        <v>70.053526923307402</v>
      </c>
    </row>
    <row r="20" spans="1:16" x14ac:dyDescent="0.3">
      <c r="A20" s="58" t="s">
        <v>134</v>
      </c>
      <c r="B20" s="50">
        <v>920.33600000000001</v>
      </c>
      <c r="C20" s="50">
        <v>872.12</v>
      </c>
      <c r="D20" s="51">
        <f t="shared" si="0"/>
        <v>-5.2389562072982017</v>
      </c>
      <c r="E20" s="50">
        <v>1734.923</v>
      </c>
      <c r="F20" s="52">
        <f t="shared" si="2"/>
        <v>98.931683713250465</v>
      </c>
      <c r="G20" s="50">
        <v>248.35300000000001</v>
      </c>
      <c r="H20" s="50">
        <v>302.59399999999999</v>
      </c>
      <c r="I20" s="51">
        <f t="shared" si="1"/>
        <v>21.840283789605905</v>
      </c>
      <c r="J20" s="50">
        <v>628.08199999999999</v>
      </c>
      <c r="K20" s="51">
        <f t="shared" si="3"/>
        <v>107.56591340211637</v>
      </c>
      <c r="L20" s="123">
        <f t="shared" si="4"/>
        <v>671.98299999999995</v>
      </c>
      <c r="M20" s="50">
        <f t="shared" si="4"/>
        <v>569.52600000000007</v>
      </c>
      <c r="N20" s="51">
        <f t="shared" si="5"/>
        <v>-15.246963092816316</v>
      </c>
      <c r="O20" s="50">
        <f t="shared" si="6"/>
        <v>1106.8409999999999</v>
      </c>
      <c r="P20" s="52">
        <f t="shared" si="7"/>
        <v>94.344244160933783</v>
      </c>
    </row>
    <row r="21" spans="1:16" x14ac:dyDescent="0.3">
      <c r="A21" s="59" t="s">
        <v>135</v>
      </c>
      <c r="B21" s="44">
        <v>4321.8680000000004</v>
      </c>
      <c r="C21" s="44">
        <v>3381.3850000000002</v>
      </c>
      <c r="D21" s="45">
        <f t="shared" si="0"/>
        <v>-21.761030184170366</v>
      </c>
      <c r="E21" s="44">
        <v>6497.5870000000004</v>
      </c>
      <c r="F21" s="46">
        <f t="shared" si="2"/>
        <v>92.157562655539095</v>
      </c>
      <c r="G21" s="44">
        <v>1623.279</v>
      </c>
      <c r="H21" s="44">
        <v>1525.3140000000001</v>
      </c>
      <c r="I21" s="45">
        <f t="shared" si="1"/>
        <v>-6.035006921176219</v>
      </c>
      <c r="J21" s="44">
        <v>2323.8879999999999</v>
      </c>
      <c r="K21" s="45">
        <f t="shared" si="3"/>
        <v>52.354728272342584</v>
      </c>
      <c r="L21" s="124">
        <f t="shared" si="4"/>
        <v>2698.5890000000004</v>
      </c>
      <c r="M21" s="44">
        <f t="shared" si="4"/>
        <v>1856.0710000000001</v>
      </c>
      <c r="N21" s="45">
        <f t="shared" si="5"/>
        <v>-31.220686069646035</v>
      </c>
      <c r="O21" s="44">
        <f t="shared" si="6"/>
        <v>4173.6990000000005</v>
      </c>
      <c r="P21" s="46">
        <f t="shared" si="7"/>
        <v>124.86742155876578</v>
      </c>
    </row>
    <row r="22" spans="1:16" x14ac:dyDescent="0.3">
      <c r="A22" s="58" t="s">
        <v>136</v>
      </c>
      <c r="B22" s="50">
        <v>472.399</v>
      </c>
      <c r="C22" s="50">
        <v>632.28399999999999</v>
      </c>
      <c r="D22" s="51">
        <f t="shared" si="0"/>
        <v>33.845329901206412</v>
      </c>
      <c r="E22" s="50">
        <v>664.79399999999998</v>
      </c>
      <c r="F22" s="52">
        <f t="shared" si="2"/>
        <v>5.1416768414193541</v>
      </c>
      <c r="G22" s="50">
        <v>159.608</v>
      </c>
      <c r="H22" s="50">
        <v>190.375</v>
      </c>
      <c r="I22" s="51">
        <f t="shared" si="1"/>
        <v>19.276602676557559</v>
      </c>
      <c r="J22" s="50">
        <v>191.42699999999999</v>
      </c>
      <c r="K22" s="51">
        <f t="shared" si="3"/>
        <v>0.55259356533159121</v>
      </c>
      <c r="L22" s="123">
        <f t="shared" si="4"/>
        <v>312.791</v>
      </c>
      <c r="M22" s="50">
        <f t="shared" si="4"/>
        <v>441.90899999999999</v>
      </c>
      <c r="N22" s="51">
        <f t="shared" si="5"/>
        <v>41.279320696567368</v>
      </c>
      <c r="O22" s="50">
        <f t="shared" si="6"/>
        <v>473.36699999999996</v>
      </c>
      <c r="P22" s="52">
        <f t="shared" si="7"/>
        <v>7.1186601766426918</v>
      </c>
    </row>
    <row r="23" spans="1:16" x14ac:dyDescent="0.3">
      <c r="A23" s="59" t="s">
        <v>137</v>
      </c>
      <c r="B23" s="44"/>
      <c r="C23" s="44">
        <v>64171.707999999999</v>
      </c>
      <c r="D23" s="45"/>
      <c r="E23" s="44">
        <v>76284.510999999999</v>
      </c>
      <c r="F23" s="46">
        <f t="shared" si="2"/>
        <v>18.875612598623675</v>
      </c>
      <c r="G23" s="44"/>
      <c r="H23" s="44">
        <v>28618.83</v>
      </c>
      <c r="I23" s="45"/>
      <c r="J23" s="44">
        <v>31293.522000000001</v>
      </c>
      <c r="K23" s="45">
        <f t="shared" si="3"/>
        <v>9.3459166569702603</v>
      </c>
      <c r="L23" s="124"/>
      <c r="M23" s="44">
        <f t="shared" si="4"/>
        <v>35552.877999999997</v>
      </c>
      <c r="N23" s="45"/>
      <c r="O23" s="44">
        <f t="shared" si="6"/>
        <v>44990.989000000001</v>
      </c>
      <c r="P23" s="46">
        <f t="shared" si="7"/>
        <v>26.546686318896619</v>
      </c>
    </row>
    <row r="24" spans="1:16" x14ac:dyDescent="0.3">
      <c r="A24" s="58" t="s">
        <v>138</v>
      </c>
      <c r="B24" s="50">
        <v>98300.657000000007</v>
      </c>
      <c r="C24" s="50">
        <v>122059.72100000001</v>
      </c>
      <c r="D24" s="51">
        <f t="shared" si="0"/>
        <v>24.169791662735264</v>
      </c>
      <c r="E24" s="50">
        <v>139742.595</v>
      </c>
      <c r="F24" s="52">
        <f t="shared" si="2"/>
        <v>14.487067359428096</v>
      </c>
      <c r="G24" s="50">
        <v>33646.811000000002</v>
      </c>
      <c r="H24" s="50">
        <v>41735.597999999998</v>
      </c>
      <c r="I24" s="51">
        <f t="shared" si="1"/>
        <v>24.040278289672074</v>
      </c>
      <c r="J24" s="50">
        <v>47580.517</v>
      </c>
      <c r="K24" s="51">
        <f t="shared" si="3"/>
        <v>14.004637000768511</v>
      </c>
      <c r="L24" s="123">
        <f t="shared" si="4"/>
        <v>64653.846000000005</v>
      </c>
      <c r="M24" s="50">
        <f t="shared" si="4"/>
        <v>80324.123000000007</v>
      </c>
      <c r="N24" s="51">
        <f t="shared" si="5"/>
        <v>24.237192324181308</v>
      </c>
      <c r="O24" s="50">
        <f t="shared" si="6"/>
        <v>92162.078000000009</v>
      </c>
      <c r="P24" s="52">
        <f t="shared" si="7"/>
        <v>14.73773327098759</v>
      </c>
    </row>
    <row r="25" spans="1:16" x14ac:dyDescent="0.3">
      <c r="A25" s="59" t="s">
        <v>139</v>
      </c>
      <c r="B25" s="44">
        <v>12232.955</v>
      </c>
      <c r="C25" s="44">
        <v>12972.308000000001</v>
      </c>
      <c r="D25" s="45">
        <f t="shared" si="0"/>
        <v>6.0439444108148876</v>
      </c>
      <c r="E25" s="44">
        <v>12360.635</v>
      </c>
      <c r="F25" s="46">
        <f t="shared" si="2"/>
        <v>-4.7152210693733139</v>
      </c>
      <c r="G25" s="44">
        <v>5320.2479999999996</v>
      </c>
      <c r="H25" s="44">
        <v>3388.2660000000001</v>
      </c>
      <c r="I25" s="45">
        <f t="shared" si="1"/>
        <v>-36.31375830600377</v>
      </c>
      <c r="J25" s="44">
        <v>3405.9229999999998</v>
      </c>
      <c r="K25" s="45">
        <f t="shared" si="3"/>
        <v>0.52112201344286291</v>
      </c>
      <c r="L25" s="124">
        <f t="shared" si="4"/>
        <v>6912.7070000000003</v>
      </c>
      <c r="M25" s="44">
        <f t="shared" si="4"/>
        <v>9584.0420000000013</v>
      </c>
      <c r="N25" s="45">
        <f t="shared" si="5"/>
        <v>38.643833739807008</v>
      </c>
      <c r="O25" s="44">
        <f t="shared" si="6"/>
        <v>8954.7119999999995</v>
      </c>
      <c r="P25" s="46">
        <f t="shared" si="7"/>
        <v>-6.5664361654508809</v>
      </c>
    </row>
    <row r="26" spans="1:16" x14ac:dyDescent="0.3">
      <c r="A26" s="125" t="s">
        <v>140</v>
      </c>
      <c r="B26" s="222">
        <v>218251.35800000001</v>
      </c>
      <c r="C26" s="222">
        <v>240896.98699999999</v>
      </c>
      <c r="D26" s="223">
        <f t="shared" si="0"/>
        <v>10.375939562309611</v>
      </c>
      <c r="E26" s="222">
        <v>257979.14</v>
      </c>
      <c r="F26" s="126">
        <f t="shared" si="2"/>
        <v>7.0910612925183756</v>
      </c>
      <c r="G26" s="222">
        <v>48013.66</v>
      </c>
      <c r="H26" s="222">
        <v>55160.843000000001</v>
      </c>
      <c r="I26" s="223">
        <f t="shared" si="1"/>
        <v>14.885728353139484</v>
      </c>
      <c r="J26" s="222">
        <v>58339.63</v>
      </c>
      <c r="K26" s="223">
        <f t="shared" si="3"/>
        <v>5.7627600071304244</v>
      </c>
      <c r="L26" s="182">
        <f t="shared" si="4"/>
        <v>170237.698</v>
      </c>
      <c r="M26" s="222">
        <f t="shared" si="4"/>
        <v>185736.144</v>
      </c>
      <c r="N26" s="223">
        <f t="shared" si="5"/>
        <v>9.1040035092579643</v>
      </c>
      <c r="O26" s="222">
        <f t="shared" si="6"/>
        <v>199639.51</v>
      </c>
      <c r="P26" s="126">
        <f t="shared" si="7"/>
        <v>7.4855468088106818</v>
      </c>
    </row>
    <row r="28" spans="1:16" x14ac:dyDescent="0.3">
      <c r="A28" s="71" t="s">
        <v>141</v>
      </c>
    </row>
    <row r="30" spans="1:16" x14ac:dyDescent="0.3">
      <c r="A30" s="154" t="s">
        <v>142</v>
      </c>
    </row>
    <row r="31" spans="1:16" x14ac:dyDescent="0.3">
      <c r="A31" s="154"/>
    </row>
    <row r="32" spans="1:16" x14ac:dyDescent="0.3">
      <c r="A32" s="154"/>
    </row>
    <row r="33" spans="1:1" x14ac:dyDescent="0.3">
      <c r="A33" s="70" t="s">
        <v>143</v>
      </c>
    </row>
    <row r="34" spans="1:1" x14ac:dyDescent="0.3">
      <c r="A34" s="70" t="s">
        <v>44</v>
      </c>
    </row>
    <row r="35" spans="1:1" x14ac:dyDescent="0.3">
      <c r="A35" s="70" t="s">
        <v>45</v>
      </c>
    </row>
    <row r="36" spans="1:1" x14ac:dyDescent="0.3">
      <c r="A36" s="70" t="s">
        <v>46</v>
      </c>
    </row>
    <row r="38" spans="1:1" x14ac:dyDescent="0.3">
      <c r="A38" s="71" t="s">
        <v>47</v>
      </c>
    </row>
    <row r="80" spans="6:6" x14ac:dyDescent="0.3">
      <c r="F80">
        <v>50</v>
      </c>
    </row>
    <row r="100" spans="1:1" hidden="1" x14ac:dyDescent="0.3">
      <c r="A100" t="str">
        <f ca="1">MID(CELL("dateiname",A1),FIND("]",CELL("dateiname",A1))+1,255)</f>
        <v>7.3.2</v>
      </c>
    </row>
  </sheetData>
  <mergeCells count="3">
    <mergeCell ref="B9:F9"/>
    <mergeCell ref="G9:K9"/>
    <mergeCell ref="L9:P9"/>
  </mergeCells>
  <hyperlinks>
    <hyperlink ref="A34" location="Inhalt!A1" display="zurück zum Inhaltsverzeichnis" xr:uid="{BF0A35F5-74BF-470F-81BA-1EFE453ECFB4}"/>
    <hyperlink ref="A35" location="Glossar!A1" display="siehe auch Glossar" xr:uid="{8332AAF6-EE50-4942-8D29-5733DBEBDC15}"/>
    <hyperlink ref="A36" location="Quellen!A1" display="Quellenverzeichnis" xr:uid="{27044E66-F592-4B43-B69F-3B53C8E14510}"/>
    <hyperlink ref="A33" location="'7.1.1'!A1" display="Hinweise zum Außenhandel" xr:uid="{03E22A71-3ED6-4581-943B-310E79085DB2}"/>
  </hyperlink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F0D7B-157C-4478-AB2C-0F1BD54C8F9D}">
  <dimension ref="A1:J111"/>
  <sheetViews>
    <sheetView workbookViewId="0"/>
  </sheetViews>
  <sheetFormatPr baseColWidth="10" defaultColWidth="11.44140625" defaultRowHeight="14.4" x14ac:dyDescent="0.3"/>
  <cols>
    <col min="1" max="1" width="12.6640625" customWidth="1"/>
    <col min="2" max="2" width="9.6640625" customWidth="1"/>
    <col min="3" max="3" width="12.6640625" customWidth="1"/>
    <col min="4" max="4" width="8.6640625" customWidth="1"/>
    <col min="5" max="5" width="12.6640625" customWidth="1"/>
    <col min="7" max="7" width="12.6640625" customWidth="1"/>
    <col min="9" max="9" width="12.6640625" customWidth="1"/>
  </cols>
  <sheetData>
    <row r="1" spans="1:9" ht="38.25" customHeight="1" x14ac:dyDescent="0.3">
      <c r="D1" s="30" t="s">
        <v>0</v>
      </c>
      <c r="E1" s="30"/>
    </row>
    <row r="4" spans="1:9" ht="21" x14ac:dyDescent="0.4">
      <c r="A4" s="13" t="s">
        <v>145</v>
      </c>
      <c r="B4" s="13"/>
      <c r="C4" s="13"/>
    </row>
    <row r="5" spans="1:9" x14ac:dyDescent="0.3">
      <c r="A5" s="26"/>
      <c r="B5" s="26"/>
      <c r="C5" s="26"/>
    </row>
    <row r="6" spans="1:9" ht="17.399999999999999" x14ac:dyDescent="0.35">
      <c r="A6" s="31" t="s">
        <v>146</v>
      </c>
      <c r="B6" s="31"/>
      <c r="C6" s="31"/>
    </row>
    <row r="8" spans="1:9" s="5" customFormat="1" ht="15.6" x14ac:dyDescent="0.3">
      <c r="A8" s="32" t="s">
        <v>155</v>
      </c>
      <c r="B8" s="32"/>
      <c r="C8" s="32"/>
    </row>
    <row r="9" spans="1:9" ht="15.6" x14ac:dyDescent="0.3">
      <c r="A9" s="74"/>
      <c r="B9" s="266" t="s">
        <v>147</v>
      </c>
      <c r="C9" s="267"/>
      <c r="D9" s="270" t="s">
        <v>148</v>
      </c>
      <c r="E9" s="271"/>
      <c r="F9" s="270" t="s">
        <v>149</v>
      </c>
      <c r="G9" s="271"/>
      <c r="H9" s="270" t="s">
        <v>150</v>
      </c>
      <c r="I9" s="271"/>
    </row>
    <row r="10" spans="1:9" ht="30" customHeight="1" x14ac:dyDescent="0.3">
      <c r="A10" s="224"/>
      <c r="B10" s="225" t="s">
        <v>151</v>
      </c>
      <c r="C10" s="158" t="s">
        <v>152</v>
      </c>
      <c r="D10" s="225" t="s">
        <v>151</v>
      </c>
      <c r="E10" s="158" t="s">
        <v>152</v>
      </c>
      <c r="F10" s="225" t="s">
        <v>151</v>
      </c>
      <c r="G10" s="158" t="s">
        <v>152</v>
      </c>
      <c r="H10" s="225" t="s">
        <v>151</v>
      </c>
      <c r="I10" s="158" t="s">
        <v>152</v>
      </c>
    </row>
    <row r="11" spans="1:9" x14ac:dyDescent="0.3">
      <c r="A11" s="226">
        <v>1990</v>
      </c>
      <c r="B11" s="227">
        <v>65</v>
      </c>
      <c r="C11" s="228"/>
      <c r="D11" s="229">
        <v>317.10000000000002</v>
      </c>
      <c r="E11" s="230"/>
      <c r="F11" s="229">
        <v>46.1</v>
      </c>
      <c r="G11" s="230"/>
      <c r="H11" s="229">
        <f>B11+D11-F11</f>
        <v>336</v>
      </c>
      <c r="I11" s="230"/>
    </row>
    <row r="12" spans="1:9" x14ac:dyDescent="0.3">
      <c r="A12" s="231">
        <v>1995</v>
      </c>
      <c r="B12" s="232">
        <v>47</v>
      </c>
      <c r="C12" s="136">
        <f>B12*100/B11-100</f>
        <v>-27.692307692307693</v>
      </c>
      <c r="D12" s="233">
        <v>337.1</v>
      </c>
      <c r="E12" s="136">
        <f t="shared" ref="E12:G26" si="0">D12*100/D11-100</f>
        <v>6.3071586250394063</v>
      </c>
      <c r="F12" s="233">
        <v>50.5</v>
      </c>
      <c r="G12" s="136">
        <f t="shared" si="0"/>
        <v>9.544468546637745</v>
      </c>
      <c r="H12" s="233">
        <f t="shared" ref="H12:H26" si="1">B12+D12-F12</f>
        <v>333.6</v>
      </c>
      <c r="I12" s="136">
        <f t="shared" ref="I12:I26" si="2">H12*100/H11-100</f>
        <v>-0.7142857142857082</v>
      </c>
    </row>
    <row r="13" spans="1:9" x14ac:dyDescent="0.3">
      <c r="A13" s="226">
        <v>2000</v>
      </c>
      <c r="B13" s="227">
        <v>36</v>
      </c>
      <c r="C13" s="162">
        <f t="shared" ref="C13:C26" si="3">B13*100/B12-100</f>
        <v>-23.40425531914893</v>
      </c>
      <c r="D13" s="229">
        <v>348.8</v>
      </c>
      <c r="E13" s="162">
        <f t="shared" si="0"/>
        <v>3.4707801839216756</v>
      </c>
      <c r="F13" s="229">
        <v>61.1</v>
      </c>
      <c r="G13" s="162">
        <f t="shared" si="0"/>
        <v>20.990099009900987</v>
      </c>
      <c r="H13" s="229">
        <f t="shared" si="1"/>
        <v>323.7</v>
      </c>
      <c r="I13" s="162">
        <f t="shared" si="2"/>
        <v>-2.9676258992805771</v>
      </c>
    </row>
    <row r="14" spans="1:9" x14ac:dyDescent="0.3">
      <c r="A14" s="231">
        <v>2005</v>
      </c>
      <c r="B14" s="232">
        <v>28.8</v>
      </c>
      <c r="C14" s="136">
        <f t="shared" si="3"/>
        <v>-20</v>
      </c>
      <c r="D14" s="233">
        <v>464</v>
      </c>
      <c r="E14" s="136">
        <f t="shared" si="0"/>
        <v>33.027522935779814</v>
      </c>
      <c r="F14" s="233">
        <v>141.80000000000001</v>
      </c>
      <c r="G14" s="136">
        <f t="shared" si="0"/>
        <v>132.07855973813423</v>
      </c>
      <c r="H14" s="233">
        <f t="shared" si="1"/>
        <v>351</v>
      </c>
      <c r="I14" s="136">
        <f t="shared" si="2"/>
        <v>8.4337349397590344</v>
      </c>
    </row>
    <row r="15" spans="1:9" ht="15" customHeight="1" x14ac:dyDescent="0.3">
      <c r="A15" s="179">
        <v>2010</v>
      </c>
      <c r="B15" s="234">
        <v>30.2</v>
      </c>
      <c r="C15" s="235">
        <f t="shared" si="3"/>
        <v>4.8611111111111143</v>
      </c>
      <c r="D15" s="229">
        <v>532.70000000000005</v>
      </c>
      <c r="E15" s="235">
        <f t="shared" si="0"/>
        <v>14.806034482758633</v>
      </c>
      <c r="F15" s="229">
        <v>178.8</v>
      </c>
      <c r="G15" s="235">
        <f t="shared" si="0"/>
        <v>26.093088857545823</v>
      </c>
      <c r="H15" s="229">
        <f t="shared" si="1"/>
        <v>384.10000000000008</v>
      </c>
      <c r="I15" s="235">
        <f t="shared" si="2"/>
        <v>9.4301994301994512</v>
      </c>
    </row>
    <row r="16" spans="1:9" x14ac:dyDescent="0.3">
      <c r="A16" s="174">
        <v>2011</v>
      </c>
      <c r="B16" s="236">
        <v>30.3</v>
      </c>
      <c r="C16" s="237">
        <f t="shared" si="3"/>
        <v>0.33112582781457434</v>
      </c>
      <c r="D16" s="238">
        <v>593.6</v>
      </c>
      <c r="E16" s="237">
        <f t="shared" si="0"/>
        <v>11.432325886990796</v>
      </c>
      <c r="F16" s="238">
        <v>203.7</v>
      </c>
      <c r="G16" s="237">
        <f t="shared" si="0"/>
        <v>13.926174496644293</v>
      </c>
      <c r="H16" s="238">
        <f t="shared" si="1"/>
        <v>420.2</v>
      </c>
      <c r="I16" s="237">
        <f t="shared" si="2"/>
        <v>9.398594116115575</v>
      </c>
    </row>
    <row r="17" spans="1:9" x14ac:dyDescent="0.3">
      <c r="A17" s="179">
        <v>2012</v>
      </c>
      <c r="B17" s="234">
        <v>25.5</v>
      </c>
      <c r="C17" s="239">
        <f t="shared" si="3"/>
        <v>-15.841584158415841</v>
      </c>
      <c r="D17" s="240">
        <v>536.70000000000005</v>
      </c>
      <c r="E17" s="239">
        <f t="shared" si="0"/>
        <v>-9.5855795148247864</v>
      </c>
      <c r="F17" s="240">
        <v>174.8</v>
      </c>
      <c r="G17" s="239">
        <f t="shared" si="0"/>
        <v>-14.187530682376035</v>
      </c>
      <c r="H17" s="240">
        <f t="shared" si="1"/>
        <v>387.40000000000003</v>
      </c>
      <c r="I17" s="239">
        <f t="shared" si="2"/>
        <v>-7.8058067586863444</v>
      </c>
    </row>
    <row r="18" spans="1:9" x14ac:dyDescent="0.3">
      <c r="A18" s="174">
        <v>2013</v>
      </c>
      <c r="B18" s="236">
        <v>27.9</v>
      </c>
      <c r="C18" s="52">
        <f t="shared" si="3"/>
        <v>9.4117647058823479</v>
      </c>
      <c r="D18" s="238">
        <v>570.20000000000005</v>
      </c>
      <c r="E18" s="52">
        <f t="shared" si="0"/>
        <v>6.241848332401716</v>
      </c>
      <c r="F18" s="238">
        <v>188.6</v>
      </c>
      <c r="G18" s="52">
        <f t="shared" si="0"/>
        <v>7.8947368421052602</v>
      </c>
      <c r="H18" s="238">
        <f t="shared" si="1"/>
        <v>409.5</v>
      </c>
      <c r="I18" s="52">
        <f t="shared" si="2"/>
        <v>5.7046979865771732</v>
      </c>
    </row>
    <row r="19" spans="1:9" x14ac:dyDescent="0.3">
      <c r="A19" s="179">
        <v>2014</v>
      </c>
      <c r="B19" s="234">
        <v>40.5</v>
      </c>
      <c r="C19" s="45">
        <f t="shared" si="3"/>
        <v>45.161290322580641</v>
      </c>
      <c r="D19" s="240">
        <v>641.1</v>
      </c>
      <c r="E19" s="45">
        <f t="shared" si="0"/>
        <v>12.434233602244817</v>
      </c>
      <c r="F19" s="240">
        <v>228.8</v>
      </c>
      <c r="G19" s="45">
        <f t="shared" si="0"/>
        <v>21.314952279957581</v>
      </c>
      <c r="H19" s="240">
        <f t="shared" si="1"/>
        <v>452.8</v>
      </c>
      <c r="I19" s="46">
        <f t="shared" si="2"/>
        <v>10.573870573870579</v>
      </c>
    </row>
    <row r="20" spans="1:9" ht="15" customHeight="1" x14ac:dyDescent="0.3">
      <c r="A20" s="174">
        <v>2015</v>
      </c>
      <c r="B20" s="236">
        <v>38.799999999999997</v>
      </c>
      <c r="C20" s="51">
        <f t="shared" si="3"/>
        <v>-4.197530864197546</v>
      </c>
      <c r="D20" s="233">
        <v>654.79999999999995</v>
      </c>
      <c r="E20" s="51">
        <f t="shared" si="0"/>
        <v>2.1369521135548126</v>
      </c>
      <c r="F20" s="233">
        <v>238.1</v>
      </c>
      <c r="G20" s="51">
        <f t="shared" si="0"/>
        <v>4.0646853146853061</v>
      </c>
      <c r="H20" s="233">
        <f t="shared" si="1"/>
        <v>455.49999999999989</v>
      </c>
      <c r="I20" s="52">
        <f t="shared" si="2"/>
        <v>0.59628975265013651</v>
      </c>
    </row>
    <row r="21" spans="1:9" x14ac:dyDescent="0.3">
      <c r="A21" s="179">
        <v>2016</v>
      </c>
      <c r="B21" s="234">
        <v>36.700000000000003</v>
      </c>
      <c r="C21" s="239">
        <f t="shared" si="3"/>
        <v>-5.4123711340206029</v>
      </c>
      <c r="D21" s="240">
        <v>669.2</v>
      </c>
      <c r="E21" s="239">
        <f t="shared" si="0"/>
        <v>2.1991447770311652</v>
      </c>
      <c r="F21" s="240">
        <v>255.9</v>
      </c>
      <c r="G21" s="239">
        <f t="shared" si="0"/>
        <v>7.4758504829903387</v>
      </c>
      <c r="H21" s="240">
        <f t="shared" si="1"/>
        <v>450.00000000000011</v>
      </c>
      <c r="I21" s="239">
        <f t="shared" si="2"/>
        <v>-1.2074643249176233</v>
      </c>
    </row>
    <row r="22" spans="1:9" x14ac:dyDescent="0.3">
      <c r="A22" s="174">
        <v>2017</v>
      </c>
      <c r="B22" s="236">
        <v>39.5</v>
      </c>
      <c r="C22" s="237">
        <f t="shared" si="3"/>
        <v>7.6294277929155214</v>
      </c>
      <c r="D22" s="238">
        <v>699.5</v>
      </c>
      <c r="E22" s="237">
        <f t="shared" si="0"/>
        <v>4.5277943813508585</v>
      </c>
      <c r="F22" s="238">
        <v>284.39999999999998</v>
      </c>
      <c r="G22" s="237">
        <f t="shared" si="0"/>
        <v>11.137162954278992</v>
      </c>
      <c r="H22" s="238">
        <f t="shared" si="1"/>
        <v>454.6</v>
      </c>
      <c r="I22" s="237">
        <f t="shared" si="2"/>
        <v>1.0222222222221973</v>
      </c>
    </row>
    <row r="23" spans="1:9" x14ac:dyDescent="0.3">
      <c r="A23" s="179">
        <v>2018</v>
      </c>
      <c r="B23" s="234">
        <v>44.5</v>
      </c>
      <c r="C23" s="46">
        <f t="shared" si="3"/>
        <v>12.658227848101262</v>
      </c>
      <c r="D23" s="240">
        <v>712.2</v>
      </c>
      <c r="E23" s="46">
        <f t="shared" si="0"/>
        <v>1.8155825589706893</v>
      </c>
      <c r="F23" s="240">
        <v>309.3</v>
      </c>
      <c r="G23" s="46">
        <f t="shared" si="0"/>
        <v>8.7552742616033896</v>
      </c>
      <c r="H23" s="240">
        <f t="shared" si="1"/>
        <v>447.40000000000003</v>
      </c>
      <c r="I23" s="46">
        <f t="shared" si="2"/>
        <v>-1.5838099428068659</v>
      </c>
    </row>
    <row r="24" spans="1:9" x14ac:dyDescent="0.3">
      <c r="A24" s="174">
        <v>2019</v>
      </c>
      <c r="B24" s="241">
        <v>48.1</v>
      </c>
      <c r="C24" s="52">
        <f t="shared" si="3"/>
        <v>8.0898876404494331</v>
      </c>
      <c r="D24" s="242">
        <v>739.279</v>
      </c>
      <c r="E24" s="52">
        <f t="shared" si="0"/>
        <v>3.8021623139567424</v>
      </c>
      <c r="F24" s="238">
        <v>343.31799999999998</v>
      </c>
      <c r="G24" s="52">
        <f t="shared" si="0"/>
        <v>10.998383446492056</v>
      </c>
      <c r="H24" s="238">
        <f t="shared" si="1"/>
        <v>444.06100000000004</v>
      </c>
      <c r="I24" s="52">
        <f t="shared" si="2"/>
        <v>-0.74631202503351801</v>
      </c>
    </row>
    <row r="25" spans="1:9" x14ac:dyDescent="0.3">
      <c r="A25" s="179">
        <v>2020</v>
      </c>
      <c r="B25" s="243">
        <v>38.262999999999998</v>
      </c>
      <c r="C25" s="46">
        <f t="shared" si="3"/>
        <v>-20.451143451143466</v>
      </c>
      <c r="D25" s="244">
        <v>641.42200000000003</v>
      </c>
      <c r="E25" s="45">
        <f t="shared" si="0"/>
        <v>-13.236815870598235</v>
      </c>
      <c r="F25" s="240">
        <v>299.14400000000001</v>
      </c>
      <c r="G25" s="45">
        <f t="shared" si="0"/>
        <v>-12.866788225493551</v>
      </c>
      <c r="H25" s="240">
        <f t="shared" si="1"/>
        <v>380.54100000000005</v>
      </c>
      <c r="I25" s="46">
        <f t="shared" si="2"/>
        <v>-14.30434107025836</v>
      </c>
    </row>
    <row r="26" spans="1:9" x14ac:dyDescent="0.3">
      <c r="A26" s="245">
        <v>2021</v>
      </c>
      <c r="B26" s="246">
        <v>54.695</v>
      </c>
      <c r="C26" s="126">
        <f t="shared" si="3"/>
        <v>42.944881478190439</v>
      </c>
      <c r="D26" s="247">
        <v>623.26499999999999</v>
      </c>
      <c r="E26" s="223">
        <f t="shared" si="0"/>
        <v>-2.8307416957946572</v>
      </c>
      <c r="F26" s="248">
        <v>317.10700000000003</v>
      </c>
      <c r="G26" s="223">
        <f t="shared" si="0"/>
        <v>6.0048003637044474</v>
      </c>
      <c r="H26" s="248">
        <f t="shared" si="1"/>
        <v>360.85300000000001</v>
      </c>
      <c r="I26" s="126">
        <f t="shared" si="2"/>
        <v>-5.1736869351791341</v>
      </c>
    </row>
    <row r="27" spans="1:9" x14ac:dyDescent="0.3">
      <c r="D27" s="50"/>
    </row>
    <row r="28" spans="1:9" x14ac:dyDescent="0.3">
      <c r="A28" s="71" t="s">
        <v>153</v>
      </c>
      <c r="B28" s="71"/>
      <c r="C28" s="71"/>
      <c r="D28" s="50"/>
    </row>
    <row r="29" spans="1:9" x14ac:dyDescent="0.3">
      <c r="A29" s="71"/>
      <c r="B29" s="71"/>
      <c r="C29" s="71"/>
      <c r="D29" s="50"/>
    </row>
    <row r="30" spans="1:9" x14ac:dyDescent="0.3">
      <c r="A30" t="s">
        <v>154</v>
      </c>
      <c r="B30" s="71"/>
      <c r="C30" s="71"/>
      <c r="D30" s="50"/>
    </row>
    <row r="31" spans="1:9" x14ac:dyDescent="0.3">
      <c r="A31" s="66"/>
      <c r="B31" s="66"/>
      <c r="C31" s="66"/>
      <c r="D31" s="50"/>
    </row>
    <row r="32" spans="1:9" x14ac:dyDescent="0.3">
      <c r="A32" s="66"/>
      <c r="B32" s="66"/>
      <c r="C32" s="66"/>
      <c r="D32" s="50"/>
    </row>
    <row r="33" spans="1:4" x14ac:dyDescent="0.3">
      <c r="A33" s="66"/>
      <c r="B33" s="66"/>
      <c r="C33" s="66"/>
      <c r="D33" s="50"/>
    </row>
    <row r="34" spans="1:4" x14ac:dyDescent="0.3">
      <c r="A34" s="66"/>
      <c r="B34" s="66"/>
      <c r="C34" s="66"/>
      <c r="D34" s="50"/>
    </row>
    <row r="35" spans="1:4" x14ac:dyDescent="0.3">
      <c r="A35" s="66"/>
      <c r="B35" s="66"/>
      <c r="C35" s="66"/>
      <c r="D35" s="50"/>
    </row>
    <row r="36" spans="1:4" x14ac:dyDescent="0.3">
      <c r="A36" s="66"/>
      <c r="B36" s="66"/>
      <c r="C36" s="66"/>
      <c r="D36" s="50"/>
    </row>
    <row r="37" spans="1:4" x14ac:dyDescent="0.3">
      <c r="A37" s="66"/>
      <c r="B37" s="66"/>
      <c r="C37" s="66"/>
      <c r="D37" s="50"/>
    </row>
    <row r="38" spans="1:4" x14ac:dyDescent="0.3">
      <c r="A38" s="66"/>
      <c r="B38" s="66"/>
      <c r="C38" s="66"/>
      <c r="D38" s="50"/>
    </row>
    <row r="39" spans="1:4" x14ac:dyDescent="0.3">
      <c r="A39" s="66"/>
      <c r="B39" s="66"/>
      <c r="C39" s="66"/>
      <c r="D39" s="50"/>
    </row>
    <row r="40" spans="1:4" x14ac:dyDescent="0.3">
      <c r="A40" s="66"/>
      <c r="B40" s="66"/>
      <c r="C40" s="66"/>
      <c r="D40" s="50"/>
    </row>
    <row r="41" spans="1:4" x14ac:dyDescent="0.3">
      <c r="A41" s="66"/>
      <c r="B41" s="66"/>
      <c r="C41" s="66"/>
      <c r="D41" s="50"/>
    </row>
    <row r="42" spans="1:4" x14ac:dyDescent="0.3">
      <c r="A42" s="66"/>
      <c r="B42" s="66"/>
      <c r="C42" s="66"/>
      <c r="D42" s="50"/>
    </row>
    <row r="43" spans="1:4" x14ac:dyDescent="0.3">
      <c r="A43" s="66"/>
      <c r="B43" s="66"/>
      <c r="C43" s="66"/>
      <c r="D43" s="50"/>
    </row>
    <row r="44" spans="1:4" x14ac:dyDescent="0.3">
      <c r="A44" s="66"/>
      <c r="B44" s="66"/>
      <c r="C44" s="66"/>
      <c r="D44" s="50"/>
    </row>
    <row r="45" spans="1:4" x14ac:dyDescent="0.3">
      <c r="A45" s="66"/>
      <c r="B45" s="66"/>
      <c r="C45" s="66"/>
      <c r="D45" s="50"/>
    </row>
    <row r="46" spans="1:4" x14ac:dyDescent="0.3">
      <c r="D46" s="50"/>
    </row>
    <row r="47" spans="1:4" x14ac:dyDescent="0.3">
      <c r="D47" s="50"/>
    </row>
    <row r="48" spans="1:4" x14ac:dyDescent="0.3">
      <c r="D48" s="50"/>
    </row>
    <row r="49" spans="1:10" x14ac:dyDescent="0.3">
      <c r="D49" s="50"/>
    </row>
    <row r="50" spans="1:10" x14ac:dyDescent="0.3">
      <c r="D50" s="50"/>
    </row>
    <row r="51" spans="1:10" x14ac:dyDescent="0.3">
      <c r="A51" s="70" t="s">
        <v>44</v>
      </c>
      <c r="B51" s="70"/>
      <c r="C51" s="70"/>
    </row>
    <row r="52" spans="1:10" x14ac:dyDescent="0.3">
      <c r="A52" s="70" t="s">
        <v>45</v>
      </c>
      <c r="B52" s="70"/>
      <c r="C52" s="70"/>
    </row>
    <row r="53" spans="1:10" x14ac:dyDescent="0.3">
      <c r="A53" s="70" t="s">
        <v>46</v>
      </c>
      <c r="B53" s="70"/>
      <c r="C53" s="70"/>
      <c r="H53" s="153"/>
      <c r="I53" s="153"/>
      <c r="J53" s="153"/>
    </row>
    <row r="55" spans="1:10" x14ac:dyDescent="0.3">
      <c r="A55" s="71" t="s">
        <v>47</v>
      </c>
      <c r="B55" s="71"/>
      <c r="C55" s="71"/>
    </row>
    <row r="82" spans="6:6" x14ac:dyDescent="0.3">
      <c r="F82">
        <v>50</v>
      </c>
    </row>
    <row r="100" spans="1:1" hidden="1" x14ac:dyDescent="0.3">
      <c r="A100" t="str">
        <f ca="1">MID(CELL("dateiname",A1),FIND("]",CELL("dateiname",A1))+1,255)</f>
        <v>8.2.3</v>
      </c>
    </row>
    <row r="111" spans="1:1" hidden="1" x14ac:dyDescent="0.3"/>
  </sheetData>
  <mergeCells count="4">
    <mergeCell ref="B9:C9"/>
    <mergeCell ref="D9:E9"/>
    <mergeCell ref="F9:G9"/>
    <mergeCell ref="H9:I9"/>
  </mergeCells>
  <hyperlinks>
    <hyperlink ref="A51" location="Inhalt!A1" display="zurück zum Inhaltsverzeichnis" xr:uid="{D43E5E1A-4A7E-425B-826E-B0DBE1070518}"/>
    <hyperlink ref="A52" location="Glossar!A1" display="siehe auch Glossar" xr:uid="{7BF5788A-6DBD-487A-A35D-55C7A0176927}"/>
    <hyperlink ref="A53" location="Quellen!A1" display="Quellenverzeichnis" xr:uid="{F9536E6D-DC16-4A32-AAF8-CBF23F2A3CB6}"/>
  </hyperlinks>
  <pageMargins left="0.7" right="0.7" top="0.78740157499999996" bottom="0.78740157499999996"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09C14-C669-4C28-993D-C61862BFFF69}">
  <dimension ref="A1:P100"/>
  <sheetViews>
    <sheetView workbookViewId="0"/>
  </sheetViews>
  <sheetFormatPr baseColWidth="10" defaultRowHeight="14.4" x14ac:dyDescent="0.3"/>
  <cols>
    <col min="1" max="1" width="30.6640625" customWidth="1"/>
    <col min="2" max="3" width="10.6640625" customWidth="1"/>
    <col min="4" max="4" width="12.6640625" customWidth="1"/>
    <col min="5" max="8" width="10.6640625" customWidth="1"/>
    <col min="9" max="9" width="12.6640625" customWidth="1"/>
    <col min="10" max="11" width="10.6640625" customWidth="1"/>
    <col min="14" max="14" width="12.6640625" customWidth="1"/>
  </cols>
  <sheetData>
    <row r="1" spans="1:16" ht="38.25" customHeight="1" x14ac:dyDescent="0.3">
      <c r="B1" s="30" t="s">
        <v>0</v>
      </c>
      <c r="C1" s="30"/>
    </row>
    <row r="4" spans="1:16" ht="21" x14ac:dyDescent="0.4">
      <c r="A4" s="13" t="s">
        <v>156</v>
      </c>
    </row>
    <row r="5" spans="1:16" x14ac:dyDescent="0.3">
      <c r="A5" s="26"/>
    </row>
    <row r="6" spans="1:16" ht="17.399999999999999" x14ac:dyDescent="0.35">
      <c r="A6" s="31" t="s">
        <v>157</v>
      </c>
    </row>
    <row r="8" spans="1:16" ht="15.6" x14ac:dyDescent="0.3">
      <c r="A8" s="32" t="s">
        <v>167</v>
      </c>
    </row>
    <row r="9" spans="1:16" x14ac:dyDescent="0.3">
      <c r="A9" s="33"/>
      <c r="B9" s="263" t="s">
        <v>158</v>
      </c>
      <c r="C9" s="264"/>
      <c r="D9" s="264"/>
      <c r="E9" s="264"/>
      <c r="F9" s="265"/>
      <c r="G9" s="263" t="s">
        <v>57</v>
      </c>
      <c r="H9" s="264"/>
      <c r="I9" s="264"/>
      <c r="J9" s="264"/>
      <c r="K9" s="265"/>
      <c r="L9" s="263" t="s">
        <v>159</v>
      </c>
      <c r="M9" s="264"/>
      <c r="N9" s="264"/>
      <c r="O9" s="264"/>
      <c r="P9" s="265"/>
    </row>
    <row r="10" spans="1:16" ht="25.5" customHeight="1" x14ac:dyDescent="0.3">
      <c r="A10" s="37"/>
      <c r="B10" s="91">
        <v>2021</v>
      </c>
      <c r="C10" s="91">
        <v>2022</v>
      </c>
      <c r="D10" s="39" t="s">
        <v>58</v>
      </c>
      <c r="E10" s="39" t="s">
        <v>60</v>
      </c>
      <c r="F10" s="40" t="s">
        <v>160</v>
      </c>
      <c r="G10" s="91">
        <v>2021</v>
      </c>
      <c r="H10" s="91">
        <v>2022</v>
      </c>
      <c r="I10" s="39" t="s">
        <v>58</v>
      </c>
      <c r="J10" s="39" t="s">
        <v>60</v>
      </c>
      <c r="K10" s="40" t="s">
        <v>160</v>
      </c>
      <c r="L10" s="91">
        <v>2021</v>
      </c>
      <c r="M10" s="91">
        <v>2022</v>
      </c>
      <c r="N10" s="39" t="s">
        <v>58</v>
      </c>
      <c r="O10" s="39" t="s">
        <v>60</v>
      </c>
      <c r="P10" s="40" t="s">
        <v>160</v>
      </c>
    </row>
    <row r="11" spans="1:16" ht="15" customHeight="1" x14ac:dyDescent="0.3">
      <c r="A11" s="92" t="s">
        <v>74</v>
      </c>
      <c r="B11" s="93">
        <f>SUM(B12:B16)</f>
        <v>207</v>
      </c>
      <c r="C11" s="93">
        <v>202</v>
      </c>
      <c r="D11" s="94">
        <f t="shared" ref="D11:D16" si="0">C11*100/B11-100</f>
        <v>-2.4154589371980677</v>
      </c>
      <c r="E11" s="95">
        <f>SUM(E12:E16)</f>
        <v>100</v>
      </c>
      <c r="F11" s="96">
        <f>SUM(F12:F16)</f>
        <v>100</v>
      </c>
      <c r="G11" s="93">
        <v>5699.482</v>
      </c>
      <c r="H11" s="93">
        <v>6787.2219999999998</v>
      </c>
      <c r="I11" s="94">
        <f t="shared" ref="I11:I16" si="1">H11*100/G11-100</f>
        <v>19.084892276175268</v>
      </c>
      <c r="J11" s="95">
        <f>SUM(J12:J16)</f>
        <v>100</v>
      </c>
      <c r="K11" s="96">
        <f>SUM(K12:K16)</f>
        <v>100.00000000000001</v>
      </c>
      <c r="L11" s="93">
        <v>24879</v>
      </c>
      <c r="M11" s="93">
        <v>24952</v>
      </c>
      <c r="N11" s="94">
        <f t="shared" ref="N11:N16" si="2">M11*100/L11-100</f>
        <v>0.29342015354315265</v>
      </c>
      <c r="O11" s="95">
        <f>SUM(O12:O16)</f>
        <v>100</v>
      </c>
      <c r="P11" s="96">
        <f>SUM(P12:P16)</f>
        <v>100</v>
      </c>
    </row>
    <row r="12" spans="1:16" ht="15" customHeight="1" x14ac:dyDescent="0.3">
      <c r="A12" s="58" t="s">
        <v>161</v>
      </c>
      <c r="B12" s="50">
        <v>30</v>
      </c>
      <c r="C12" s="50">
        <v>30</v>
      </c>
      <c r="D12" s="84">
        <f t="shared" si="0"/>
        <v>0</v>
      </c>
      <c r="E12" s="109">
        <f>B12*100/B11</f>
        <v>14.492753623188406</v>
      </c>
      <c r="F12" s="81">
        <f>C12*100/C11</f>
        <v>14.851485148514852</v>
      </c>
      <c r="G12" s="110">
        <v>643.19600000000003</v>
      </c>
      <c r="H12" s="110">
        <v>740.31600000000003</v>
      </c>
      <c r="I12" s="84">
        <f t="shared" si="1"/>
        <v>15.099596390524823</v>
      </c>
      <c r="J12" s="109">
        <f>G12*100/G11</f>
        <v>11.285165915077897</v>
      </c>
      <c r="K12" s="81">
        <f>H12*100/H11</f>
        <v>10.90749646910032</v>
      </c>
      <c r="L12" s="110">
        <v>2121</v>
      </c>
      <c r="M12" s="110">
        <v>2190</v>
      </c>
      <c r="N12" s="84">
        <f t="shared" si="2"/>
        <v>3.2531824611032505</v>
      </c>
      <c r="O12" s="109">
        <f>L12*100/L11</f>
        <v>8.525262269383818</v>
      </c>
      <c r="P12" s="81">
        <f>M12*100/M11</f>
        <v>8.7768515549855728</v>
      </c>
    </row>
    <row r="13" spans="1:16" ht="15" customHeight="1" x14ac:dyDescent="0.3">
      <c r="A13" s="59" t="s">
        <v>162</v>
      </c>
      <c r="B13" s="44">
        <v>65</v>
      </c>
      <c r="C13" s="44">
        <v>63</v>
      </c>
      <c r="D13" s="82">
        <f t="shared" si="0"/>
        <v>-3.0769230769230802</v>
      </c>
      <c r="E13" s="105">
        <f>B13*100/B11</f>
        <v>31.40096618357488</v>
      </c>
      <c r="F13" s="106">
        <f>C13*100/C11</f>
        <v>31.188118811881189</v>
      </c>
      <c r="G13" s="107">
        <v>3023.9110000000001</v>
      </c>
      <c r="H13" s="107">
        <v>3757.335</v>
      </c>
      <c r="I13" s="82">
        <f t="shared" si="1"/>
        <v>24.25415298267707</v>
      </c>
      <c r="J13" s="105">
        <f>G13*100/G11</f>
        <v>53.055891745951648</v>
      </c>
      <c r="K13" s="106">
        <f>H13*100/H11</f>
        <v>55.35895245506925</v>
      </c>
      <c r="L13" s="107">
        <v>10164</v>
      </c>
      <c r="M13" s="107">
        <v>9978</v>
      </c>
      <c r="N13" s="82">
        <f t="shared" si="2"/>
        <v>-1.8299881936245583</v>
      </c>
      <c r="O13" s="105">
        <f>L13*100/L11</f>
        <v>40.853732063185817</v>
      </c>
      <c r="P13" s="106">
        <f>M13*100/M11</f>
        <v>39.988778454632893</v>
      </c>
    </row>
    <row r="14" spans="1:16" ht="15" customHeight="1" x14ac:dyDescent="0.3">
      <c r="A14" s="249" t="s">
        <v>163</v>
      </c>
      <c r="B14" s="50">
        <v>35</v>
      </c>
      <c r="C14" s="50">
        <v>33</v>
      </c>
      <c r="D14" s="84">
        <f t="shared" si="0"/>
        <v>-5.7142857142857082</v>
      </c>
      <c r="E14" s="109">
        <f>B14*100/B11</f>
        <v>16.908212560386474</v>
      </c>
      <c r="F14" s="81">
        <f>C14*100/C11</f>
        <v>16.336633663366335</v>
      </c>
      <c r="G14" s="110">
        <v>598.86199999999997</v>
      </c>
      <c r="H14" s="110">
        <v>716.04100000000005</v>
      </c>
      <c r="I14" s="84">
        <f t="shared" si="1"/>
        <v>19.56694530626423</v>
      </c>
      <c r="J14" s="109">
        <f>G14*100/G11</f>
        <v>10.5073057516455</v>
      </c>
      <c r="K14" s="81">
        <f>H14*100/H11</f>
        <v>10.549839094698834</v>
      </c>
      <c r="L14" s="110">
        <v>4002</v>
      </c>
      <c r="M14" s="110">
        <v>3875</v>
      </c>
      <c r="N14" s="84">
        <f t="shared" si="2"/>
        <v>-3.1734132933533203</v>
      </c>
      <c r="O14" s="109">
        <f>L14*100/L11</f>
        <v>16.085855540817558</v>
      </c>
      <c r="P14" s="81">
        <f>M14*100/M11</f>
        <v>15.529817249118308</v>
      </c>
    </row>
    <row r="15" spans="1:16" ht="15" customHeight="1" x14ac:dyDescent="0.3">
      <c r="A15" s="59" t="s">
        <v>164</v>
      </c>
      <c r="B15" s="44">
        <v>17</v>
      </c>
      <c r="C15" s="44">
        <v>15</v>
      </c>
      <c r="D15" s="82">
        <f t="shared" si="0"/>
        <v>-11.764705882352942</v>
      </c>
      <c r="E15" s="105">
        <f>B15*100/B11</f>
        <v>8.2125603864734291</v>
      </c>
      <c r="F15" s="106">
        <f>C15*100/C11</f>
        <v>7.4257425742574261</v>
      </c>
      <c r="G15" s="107">
        <v>804.84900000000005</v>
      </c>
      <c r="H15" s="244">
        <v>807.86500000000001</v>
      </c>
      <c r="I15" s="82">
        <f t="shared" si="1"/>
        <v>0.37472867581371361</v>
      </c>
      <c r="J15" s="105">
        <f>G15*100/G11</f>
        <v>14.121441211675027</v>
      </c>
      <c r="K15" s="106">
        <f>H15*100/H11</f>
        <v>11.902734285102211</v>
      </c>
      <c r="L15" s="107">
        <v>4964</v>
      </c>
      <c r="M15" s="107">
        <v>4981</v>
      </c>
      <c r="N15" s="82">
        <f t="shared" si="2"/>
        <v>0.34246575342466201</v>
      </c>
      <c r="O15" s="105">
        <f>L15*100/L11</f>
        <v>19.952570440934121</v>
      </c>
      <c r="P15" s="106">
        <f>M15*100/M11</f>
        <v>19.962327669124718</v>
      </c>
    </row>
    <row r="16" spans="1:16" ht="15" customHeight="1" x14ac:dyDescent="0.3">
      <c r="A16" s="125" t="s">
        <v>165</v>
      </c>
      <c r="B16" s="222">
        <v>60</v>
      </c>
      <c r="C16" s="222">
        <f>C11-SUM(C12:C15)</f>
        <v>61</v>
      </c>
      <c r="D16" s="115">
        <f t="shared" si="0"/>
        <v>1.6666666666666714</v>
      </c>
      <c r="E16" s="116">
        <f>B16*100/B11</f>
        <v>28.985507246376812</v>
      </c>
      <c r="F16" s="117">
        <f>C16*100/C11</f>
        <v>30.198019801980198</v>
      </c>
      <c r="G16" s="222">
        <f>G11-SUM(G12:G15)</f>
        <v>628.66399999999976</v>
      </c>
      <c r="H16" s="222">
        <f>H11-SUM(H12:H15)</f>
        <v>765.66499999999996</v>
      </c>
      <c r="I16" s="115">
        <f t="shared" si="1"/>
        <v>21.792404209561909</v>
      </c>
      <c r="J16" s="116">
        <f>G16*100/G11</f>
        <v>11.030195375649924</v>
      </c>
      <c r="K16" s="117">
        <f>H16*100/H11</f>
        <v>11.280977696029392</v>
      </c>
      <c r="L16" s="222">
        <f>L11-SUM(L12:L15)</f>
        <v>3628</v>
      </c>
      <c r="M16" s="222">
        <f>M11-SUM(M12:M15)</f>
        <v>3928</v>
      </c>
      <c r="N16" s="115">
        <f t="shared" si="2"/>
        <v>8.2690187431091573</v>
      </c>
      <c r="O16" s="116">
        <f>L16*100/L11</f>
        <v>14.582579685678684</v>
      </c>
      <c r="P16" s="117">
        <f>M16*100/M11</f>
        <v>15.742225072138506</v>
      </c>
    </row>
    <row r="18" spans="1:16" x14ac:dyDescent="0.3">
      <c r="A18" s="272" t="s">
        <v>166</v>
      </c>
      <c r="B18" s="272"/>
      <c r="C18" s="272"/>
      <c r="D18" s="272"/>
      <c r="E18" s="272"/>
      <c r="F18" s="272"/>
      <c r="G18" s="272"/>
      <c r="H18" s="272"/>
      <c r="I18" s="272"/>
      <c r="J18" s="272"/>
      <c r="K18" s="272"/>
      <c r="L18" s="272"/>
      <c r="M18" s="272"/>
      <c r="N18" s="272"/>
      <c r="O18" s="272"/>
      <c r="P18" s="272"/>
    </row>
    <row r="19" spans="1:16" x14ac:dyDescent="0.3">
      <c r="A19" s="66"/>
      <c r="L19" s="50"/>
    </row>
    <row r="20" spans="1:16" x14ac:dyDescent="0.3">
      <c r="L20" s="50"/>
    </row>
    <row r="21" spans="1:16" x14ac:dyDescent="0.3">
      <c r="A21" s="70" t="s">
        <v>44</v>
      </c>
      <c r="B21" s="50"/>
      <c r="E21" s="50"/>
      <c r="L21" s="50"/>
    </row>
    <row r="22" spans="1:16" x14ac:dyDescent="0.3">
      <c r="A22" s="70" t="s">
        <v>45</v>
      </c>
      <c r="L22" s="50"/>
    </row>
    <row r="23" spans="1:16" x14ac:dyDescent="0.3">
      <c r="A23" s="70" t="s">
        <v>46</v>
      </c>
      <c r="L23" s="50"/>
    </row>
    <row r="24" spans="1:16" x14ac:dyDescent="0.3">
      <c r="L24" s="50"/>
    </row>
    <row r="25" spans="1:16" x14ac:dyDescent="0.3">
      <c r="A25" s="71" t="s">
        <v>47</v>
      </c>
      <c r="L25" s="50"/>
    </row>
    <row r="26" spans="1:16" x14ac:dyDescent="0.3">
      <c r="L26" s="50"/>
    </row>
    <row r="27" spans="1:16" x14ac:dyDescent="0.3">
      <c r="L27" s="50"/>
    </row>
    <row r="28" spans="1:16" x14ac:dyDescent="0.3">
      <c r="L28" s="50"/>
    </row>
    <row r="29" spans="1:16" x14ac:dyDescent="0.3">
      <c r="L29" s="50"/>
    </row>
    <row r="31" spans="1:16" x14ac:dyDescent="0.3">
      <c r="L31" s="50"/>
    </row>
    <row r="32" spans="1:16" x14ac:dyDescent="0.3">
      <c r="L32" s="50"/>
    </row>
    <row r="33" spans="12:12" x14ac:dyDescent="0.3">
      <c r="L33" s="50"/>
    </row>
    <row r="82" spans="6:6" x14ac:dyDescent="0.3">
      <c r="F82">
        <v>50</v>
      </c>
    </row>
    <row r="100" spans="1:1" hidden="1" x14ac:dyDescent="0.3">
      <c r="A100" t="str">
        <f ca="1">MID(CELL("dateiname",A1),FIND("]",CELL("dateiname",A1))+1,255)</f>
        <v>9.2.1</v>
      </c>
    </row>
  </sheetData>
  <mergeCells count="4">
    <mergeCell ref="B9:F9"/>
    <mergeCell ref="G9:K9"/>
    <mergeCell ref="L9:P9"/>
    <mergeCell ref="A18:P18"/>
  </mergeCells>
  <hyperlinks>
    <hyperlink ref="A21" location="Inhalt!A1" display="zurück zum Inhaltsverzeichnis" xr:uid="{1235C2DD-1E84-4C36-9A97-E07EE4C6EE62}"/>
    <hyperlink ref="A22" location="Glossar!A1" display="siehe auch Glossar" xr:uid="{272FC2CF-BB66-4252-B157-64978DDEC045}"/>
    <hyperlink ref="A23" location="Quellen!A1" display="Quellenverzeichnis" xr:uid="{A2719E09-5800-4C70-ADE3-7BB760CD38F6}"/>
  </hyperlinks>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8C996-96FC-4485-8B45-04EF19F7FD23}">
  <dimension ref="A1:F100"/>
  <sheetViews>
    <sheetView workbookViewId="0">
      <selection activeCell="E14" sqref="E14"/>
    </sheetView>
  </sheetViews>
  <sheetFormatPr baseColWidth="10" defaultColWidth="11.44140625" defaultRowHeight="14.4" x14ac:dyDescent="0.3"/>
  <cols>
    <col min="1" max="1" width="41" customWidth="1"/>
  </cols>
  <sheetData>
    <row r="1" spans="1:2" ht="38.25" customHeight="1" x14ac:dyDescent="0.3">
      <c r="B1" s="30" t="s">
        <v>0</v>
      </c>
    </row>
    <row r="4" spans="1:2" ht="21" x14ac:dyDescent="0.4">
      <c r="A4" s="13" t="s">
        <v>168</v>
      </c>
    </row>
    <row r="5" spans="1:2" x14ac:dyDescent="0.3">
      <c r="A5" s="26"/>
    </row>
    <row r="6" spans="1:2" ht="17.399999999999999" x14ac:dyDescent="0.35">
      <c r="A6" s="31" t="s">
        <v>169</v>
      </c>
    </row>
    <row r="8" spans="1:2" ht="15.6" x14ac:dyDescent="0.3">
      <c r="A8" s="32" t="s">
        <v>184</v>
      </c>
      <c r="B8" s="213"/>
    </row>
    <row r="9" spans="1:2" x14ac:dyDescent="0.3">
      <c r="A9" s="273" t="s">
        <v>170</v>
      </c>
      <c r="B9" s="274"/>
    </row>
    <row r="10" spans="1:2" x14ac:dyDescent="0.3">
      <c r="A10" s="250" t="s">
        <v>171</v>
      </c>
      <c r="B10" s="251">
        <v>52</v>
      </c>
    </row>
    <row r="11" spans="1:2" x14ac:dyDescent="0.3">
      <c r="A11" s="79" t="s">
        <v>172</v>
      </c>
      <c r="B11" s="252">
        <v>45</v>
      </c>
    </row>
    <row r="12" spans="1:2" x14ac:dyDescent="0.3">
      <c r="A12" s="76" t="s">
        <v>173</v>
      </c>
      <c r="B12" s="251">
        <v>33</v>
      </c>
    </row>
    <row r="13" spans="1:2" s="19" customFormat="1" ht="14.25" customHeight="1" x14ac:dyDescent="0.3">
      <c r="A13" s="253" t="s">
        <v>174</v>
      </c>
      <c r="B13" s="252">
        <v>23</v>
      </c>
    </row>
    <row r="14" spans="1:2" x14ac:dyDescent="0.3">
      <c r="A14" s="76" t="s">
        <v>175</v>
      </c>
      <c r="B14" s="251">
        <v>22</v>
      </c>
    </row>
    <row r="15" spans="1:2" x14ac:dyDescent="0.3">
      <c r="A15" s="79" t="s">
        <v>176</v>
      </c>
      <c r="B15" s="252">
        <v>17</v>
      </c>
    </row>
    <row r="16" spans="1:2" x14ac:dyDescent="0.3">
      <c r="A16" s="76" t="s">
        <v>177</v>
      </c>
      <c r="B16" s="251">
        <v>12</v>
      </c>
    </row>
    <row r="17" spans="1:2" x14ac:dyDescent="0.3">
      <c r="A17" s="79" t="s">
        <v>178</v>
      </c>
      <c r="B17" s="252">
        <v>10</v>
      </c>
    </row>
    <row r="18" spans="1:2" x14ac:dyDescent="0.3">
      <c r="A18" s="76" t="s">
        <v>179</v>
      </c>
      <c r="B18" s="251">
        <v>9</v>
      </c>
    </row>
    <row r="19" spans="1:2" x14ac:dyDescent="0.3">
      <c r="A19" s="79" t="s">
        <v>180</v>
      </c>
      <c r="B19" s="252">
        <v>7</v>
      </c>
    </row>
    <row r="20" spans="1:2" x14ac:dyDescent="0.3">
      <c r="A20" s="76" t="s">
        <v>181</v>
      </c>
      <c r="B20" s="251">
        <v>6</v>
      </c>
    </row>
    <row r="21" spans="1:2" x14ac:dyDescent="0.3">
      <c r="A21" s="89" t="s">
        <v>182</v>
      </c>
      <c r="B21" s="254">
        <v>3</v>
      </c>
    </row>
    <row r="22" spans="1:2" x14ac:dyDescent="0.3">
      <c r="A22" s="212"/>
    </row>
    <row r="23" spans="1:2" x14ac:dyDescent="0.3">
      <c r="A23" s="255" t="s">
        <v>183</v>
      </c>
      <c r="B23" s="255"/>
    </row>
    <row r="24" spans="1:2" x14ac:dyDescent="0.3">
      <c r="A24" s="71"/>
    </row>
    <row r="26" spans="1:2" x14ac:dyDescent="0.3">
      <c r="A26" s="70" t="s">
        <v>44</v>
      </c>
    </row>
    <row r="27" spans="1:2" x14ac:dyDescent="0.3">
      <c r="A27" s="70" t="s">
        <v>45</v>
      </c>
    </row>
    <row r="28" spans="1:2" x14ac:dyDescent="0.3">
      <c r="A28" s="70" t="s">
        <v>46</v>
      </c>
    </row>
    <row r="30" spans="1:2" x14ac:dyDescent="0.3">
      <c r="A30" s="71" t="s">
        <v>47</v>
      </c>
    </row>
    <row r="82" spans="6:6" x14ac:dyDescent="0.3">
      <c r="F82">
        <v>50</v>
      </c>
    </row>
    <row r="100" spans="1:1" hidden="1" x14ac:dyDescent="0.3">
      <c r="A100" t="str">
        <f ca="1">MID(CELL("dateiname",A1),FIND("]",CELL("dateiname",A1))+1,255)</f>
        <v>10.2.7</v>
      </c>
    </row>
  </sheetData>
  <mergeCells count="2">
    <mergeCell ref="A9:B9"/>
    <mergeCell ref="A23:B23"/>
  </mergeCells>
  <hyperlinks>
    <hyperlink ref="A26" location="Inhalt!A1" display="zurück zum Inhaltsverzeichnis" xr:uid="{150C424E-BFA5-4BD0-88EF-8B30BCC59E57}"/>
    <hyperlink ref="A27" location="Glossar!A1" display="siehe auch Glossar" xr:uid="{5064D9D4-9D83-4334-887B-1E651118D391}"/>
    <hyperlink ref="A28" location="Quellen!A1" display="Quellenverzeichnis" xr:uid="{D965B13A-6089-447C-A267-C115D690AF9A}"/>
  </hyperlink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B0F7E-4DE6-4983-8D1E-4D0DF1336C9B}">
  <dimension ref="A1:A17"/>
  <sheetViews>
    <sheetView workbookViewId="0"/>
  </sheetViews>
  <sheetFormatPr baseColWidth="10" defaultColWidth="11.44140625" defaultRowHeight="14.4" x14ac:dyDescent="0.3"/>
  <cols>
    <col min="1" max="1" width="81.109375" customWidth="1"/>
  </cols>
  <sheetData>
    <row r="1" spans="1:1" ht="37.5" customHeight="1" x14ac:dyDescent="0.3">
      <c r="A1" s="2" t="s">
        <v>0</v>
      </c>
    </row>
    <row r="4" spans="1:1" ht="21" x14ac:dyDescent="0.4">
      <c r="A4" s="3" t="s">
        <v>1</v>
      </c>
    </row>
    <row r="6" spans="1:1" x14ac:dyDescent="0.3">
      <c r="A6" t="s">
        <v>2</v>
      </c>
    </row>
    <row r="7" spans="1:1" x14ac:dyDescent="0.3">
      <c r="A7" t="s">
        <v>3</v>
      </c>
    </row>
    <row r="8" spans="1:1" x14ac:dyDescent="0.3">
      <c r="A8" t="s">
        <v>4</v>
      </c>
    </row>
    <row r="9" spans="1:1" x14ac:dyDescent="0.3">
      <c r="A9" t="s">
        <v>5</v>
      </c>
    </row>
    <row r="10" spans="1:1" x14ac:dyDescent="0.3">
      <c r="A10" s="4" t="s">
        <v>6</v>
      </c>
    </row>
    <row r="12" spans="1:1" x14ac:dyDescent="0.3">
      <c r="A12" s="5" t="s">
        <v>7</v>
      </c>
    </row>
    <row r="13" spans="1:1" x14ac:dyDescent="0.3">
      <c r="A13" s="6"/>
    </row>
    <row r="14" spans="1:1" x14ac:dyDescent="0.3">
      <c r="A14" s="5" t="s">
        <v>8</v>
      </c>
    </row>
    <row r="15" spans="1:1" x14ac:dyDescent="0.3">
      <c r="A15" s="5" t="s">
        <v>9</v>
      </c>
    </row>
    <row r="17" spans="1:1" ht="72" x14ac:dyDescent="0.3">
      <c r="A17" s="7" t="s">
        <v>10</v>
      </c>
    </row>
  </sheetData>
  <hyperlinks>
    <hyperlink ref="A10" r:id="rId1" xr:uid="{6C93F497-0FD4-4C41-AE51-9A8D9E75F453}"/>
  </hyperlinks>
  <pageMargins left="0.7" right="0.7" top="0.78740157499999996" bottom="0.78740157499999996"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5D5D4-B6D8-4A48-A2BA-3AFF35270A22}">
  <dimension ref="A1:D314"/>
  <sheetViews>
    <sheetView workbookViewId="0"/>
  </sheetViews>
  <sheetFormatPr baseColWidth="10" defaultColWidth="11.44140625" defaultRowHeight="14.4" x14ac:dyDescent="0.3"/>
  <cols>
    <col min="1" max="1" width="82.44140625" customWidth="1"/>
  </cols>
  <sheetData>
    <row r="1" spans="1:1" ht="38.25" customHeight="1" x14ac:dyDescent="0.3">
      <c r="A1" s="2" t="s">
        <v>0</v>
      </c>
    </row>
    <row r="4" spans="1:1" s="5" customFormat="1" x14ac:dyDescent="0.3">
      <c r="A4" t="s">
        <v>11</v>
      </c>
    </row>
    <row r="5" spans="1:1" s="5" customFormat="1" x14ac:dyDescent="0.3">
      <c r="A5" t="s">
        <v>12</v>
      </c>
    </row>
    <row r="6" spans="1:1" s="5" customFormat="1" x14ac:dyDescent="0.3">
      <c r="A6" t="s">
        <v>13</v>
      </c>
    </row>
    <row r="7" spans="1:1" x14ac:dyDescent="0.3">
      <c r="A7" s="8"/>
    </row>
    <row r="8" spans="1:1" ht="18" x14ac:dyDescent="0.35">
      <c r="A8" s="9" t="str">
        <f>'[1]1.1.1'!A4</f>
        <v>1. ENTWICKLUNGEN DER RAHMENBEDINGUNGEN FÜR DEN EINZELHANDEL</v>
      </c>
    </row>
    <row r="9" spans="1:1" ht="18" x14ac:dyDescent="0.35">
      <c r="A9" s="9"/>
    </row>
    <row r="10" spans="1:1" ht="15.6" x14ac:dyDescent="0.3">
      <c r="A10" s="10" t="str">
        <f>'[1]1.1.1'!A6</f>
        <v>1.1 WIRTSCHAFTLICHE ENTWICKLUNG</v>
      </c>
    </row>
    <row r="11" spans="1:1" s="5" customFormat="1" x14ac:dyDescent="0.3">
      <c r="A11" s="29" t="str">
        <f>'[1]1.1.1'!A8</f>
        <v>1.1.1 Aktuelle wirtschaftliche Situation 2018 - 2023</v>
      </c>
    </row>
    <row r="12" spans="1:1" x14ac:dyDescent="0.3">
      <c r="A12" s="29" t="str">
        <f>'[1]1.1.2'!A8</f>
        <v>1.1.2 Bruttowertschöpfung nach Wirtschaftsbereichen 2018 - 2022</v>
      </c>
    </row>
    <row r="13" spans="1:1" ht="15.6" x14ac:dyDescent="0.3">
      <c r="A13" s="10" t="str">
        <f>'[1]1.2.1'!A6</f>
        <v>1.2 ARBEITSMARKT</v>
      </c>
    </row>
    <row r="14" spans="1:1" x14ac:dyDescent="0.3">
      <c r="A14" s="29" t="str">
        <f>'[1]1.2.1'!A8</f>
        <v>1.2.1 Situation auf dem deutschen Arbeitsmarkt 2018 - 2023</v>
      </c>
    </row>
    <row r="15" spans="1:1" x14ac:dyDescent="0.3">
      <c r="A15" s="29" t="str">
        <f>'[1]1.2.2'!A8</f>
        <v>1.2.2 Erwerbstätige nach Wirtschaftsbereichen 2021 und 2022</v>
      </c>
    </row>
    <row r="16" spans="1:1" ht="15.6" x14ac:dyDescent="0.3">
      <c r="A16" s="10" t="str">
        <f>'[1]1.3.1'!A6</f>
        <v>1.3 EINKOMMEN UND KAUFKRAFT</v>
      </c>
    </row>
    <row r="17" spans="1:1" x14ac:dyDescent="0.3">
      <c r="A17" s="29" t="str">
        <f>'[1]1.3.1'!A8</f>
        <v>1.3.1 Einkommen und Ausgaben privater Haushalte nach Haushaltsgröße 2020 und 2021</v>
      </c>
    </row>
    <row r="18" spans="1:1" x14ac:dyDescent="0.3">
      <c r="A18" s="29" t="str">
        <f>'[1]1.3.2'!A8</f>
        <v>1.3.2 Anzahl der Privathaushalte nach Haushaltsnettoeinkommen 2020 - 2022</v>
      </c>
    </row>
    <row r="19" spans="1:1" x14ac:dyDescent="0.3">
      <c r="A19" s="29" t="str">
        <f>'[1]1.3.3'!A8</f>
        <v>1.3.3 Durchschnittliche Arbeitnehmerbruttoverdienste nach Branchen 2018 - 2022</v>
      </c>
    </row>
    <row r="20" spans="1:1" x14ac:dyDescent="0.3">
      <c r="A20" s="29" t="str">
        <f>'[1]1.3.4'!A8</f>
        <v>1.3.4 Kaufkraft-Prognose der Einwohner nach Bundesländern 2023</v>
      </c>
    </row>
    <row r="21" spans="1:1" ht="15.6" x14ac:dyDescent="0.3">
      <c r="A21" s="10" t="str">
        <f>'[1]1.4.1'!A6</f>
        <v>1.4 ALLGEMEINE PREISENTWICKLUNG</v>
      </c>
    </row>
    <row r="22" spans="1:1" x14ac:dyDescent="0.3">
      <c r="A22" s="29" t="str">
        <f>'[1]1.4.1'!A8</f>
        <v>1.4.1 Preisveränderungen 2013 - 2023</v>
      </c>
    </row>
    <row r="23" spans="1:1" x14ac:dyDescent="0.3">
      <c r="A23" s="29" t="str">
        <f>'[1]1.4.2'!A8</f>
        <v>1.4.2 Index der Verbraucherpreise 2018 - 2023</v>
      </c>
    </row>
    <row r="24" spans="1:1" ht="15.6" x14ac:dyDescent="0.3">
      <c r="A24" s="10" t="str">
        <f>'[1]1.5.1'!A6</f>
        <v>1.5 BEVÖLKERUNG</v>
      </c>
    </row>
    <row r="25" spans="1:1" s="5" customFormat="1" x14ac:dyDescent="0.3">
      <c r="A25" s="29" t="str">
        <f>'[1]1.5.1'!A8</f>
        <v>1.5.1 Bevölkerung nach Geschlecht, Nationalität und Familienstand 2018 - 2023</v>
      </c>
    </row>
    <row r="26" spans="1:1" s="5" customFormat="1" x14ac:dyDescent="0.3">
      <c r="A26" s="29" t="str">
        <f>'[1]1.5.2'!A8</f>
        <v>1.5.2 Bevölkerung nach Bundesländern 2018 - 2023</v>
      </c>
    </row>
    <row r="27" spans="1:1" s="5" customFormat="1" x14ac:dyDescent="0.3">
      <c r="A27" s="29" t="str">
        <f>'[1]1.5.3'!A8</f>
        <v>1.5.3 Bevölkerungsbewegung 2018 - 2023</v>
      </c>
    </row>
    <row r="28" spans="1:1" x14ac:dyDescent="0.3">
      <c r="A28" s="29" t="str">
        <f>'[1]1.5.4'!A8</f>
        <v>1.5.4 Altersaufbau der Bevölkerung 2018 - 2022</v>
      </c>
    </row>
    <row r="29" spans="1:1" x14ac:dyDescent="0.3">
      <c r="A29" s="29" t="str">
        <f>'[1]1.5.5'!A8</f>
        <v>1.5.5 Altersaufbau der Bevölkerung nach Geschlecht und Nationalität 2022</v>
      </c>
    </row>
    <row r="30" spans="1:1" x14ac:dyDescent="0.3">
      <c r="A30" s="29" t="str">
        <f>'[1]1.5.6'!A8</f>
        <v>1.5.6 Entwicklung der Bevölkerungszahl nach Altersgruppen 2022 bis 2070</v>
      </c>
    </row>
    <row r="31" spans="1:1" ht="15.6" x14ac:dyDescent="0.3">
      <c r="A31" s="10" t="str">
        <f>'[1]1.6.1'!A6</f>
        <v>1.6 PRIVATHAUSHALTE</v>
      </c>
    </row>
    <row r="32" spans="1:1" x14ac:dyDescent="0.3">
      <c r="A32" s="29" t="str">
        <f>'[1]1.6.1'!A8</f>
        <v>1.6.1 Hauptwohnsitzhaushalte nach Haushaltsgröße 2018 - 2022</v>
      </c>
    </row>
    <row r="34" spans="1:1" ht="21" x14ac:dyDescent="0.4">
      <c r="A34" s="13" t="str">
        <f>'[1]2.1.1'!A4</f>
        <v>2. ENTWICKLUNG UND STRUKTUR DES GESAMTEN EINZELHANDELS</v>
      </c>
    </row>
    <row r="35" spans="1:1" ht="15" customHeight="1" x14ac:dyDescent="0.4">
      <c r="A35" s="13"/>
    </row>
    <row r="36" spans="1:1" ht="15.6" x14ac:dyDescent="0.3">
      <c r="A36" s="10" t="str">
        <f>'[1]2.1.1'!A6</f>
        <v xml:space="preserve">2.1 AKTUELLE BETRIEBSWIRTSCHAFTLICHE SITUATION </v>
      </c>
    </row>
    <row r="37" spans="1:1" s="5" customFormat="1" x14ac:dyDescent="0.3">
      <c r="A37" s="29" t="str">
        <f>'[1]2.1.1'!A8</f>
        <v>2.1.1 Monatliche und jährliche Entwicklung des Einzelhandelsumsatzes 2018 - 2023</v>
      </c>
    </row>
    <row r="38" spans="1:1" x14ac:dyDescent="0.3">
      <c r="A38" s="29" t="str">
        <f>'[1]2.1.2'!A8</f>
        <v>2.1.2 Investitionsschwerpunkte im Einzelhandel 2023</v>
      </c>
    </row>
    <row r="39" spans="1:1" ht="15.6" x14ac:dyDescent="0.3">
      <c r="A39" s="10" t="str">
        <f>'[1]2.2.2'!A6</f>
        <v>2.2 BRANCHEN IM EINZELHANDEL</v>
      </c>
    </row>
    <row r="40" spans="1:1" x14ac:dyDescent="0.3">
      <c r="A40" s="29" t="str">
        <f>'[1]2.2.1'!A8</f>
        <v>2.2.1 Hauptbranchen des Einzelhandels nach Unternehmen und Nettoumsatz 2020 und 2021</v>
      </c>
    </row>
    <row r="41" spans="1:1" x14ac:dyDescent="0.3">
      <c r="A41" s="29" t="str">
        <f>'[1]2.2.2'!A8</f>
        <v>2.2.2 Anzahl der Unternehmen und Nettoumsätze im Einzelhandel 2012 - 2021</v>
      </c>
    </row>
    <row r="42" spans="1:1" x14ac:dyDescent="0.3">
      <c r="A42" s="29" t="str">
        <f>'[1]2.2.3'!A8</f>
        <v>2.2.3 Wirtschaftszweige im Einzelhandel nach Unternehmen, Nettoumsatz und tätige Personen 2020 und 2021</v>
      </c>
    </row>
    <row r="43" spans="1:1" ht="15.6" x14ac:dyDescent="0.3">
      <c r="A43" s="10" t="str">
        <f>'[1]2.3.1'!A6</f>
        <v>2.3 BESCHÄFTIGTE</v>
      </c>
    </row>
    <row r="44" spans="1:1" x14ac:dyDescent="0.3">
      <c r="A44" s="29" t="str">
        <f>'[1]2.3.1'!A8</f>
        <v>2.3.1 Beschäftigte im Einzelhandel 2018 - 2023</v>
      </c>
    </row>
    <row r="45" spans="1:1" ht="15.6" x14ac:dyDescent="0.3">
      <c r="A45" s="10" t="str">
        <f>'[1]2.4.1'!A6</f>
        <v>2.4 VERKAUFSFLÄCHEN</v>
      </c>
    </row>
    <row r="46" spans="1:1" x14ac:dyDescent="0.3">
      <c r="A46" s="29" t="str">
        <f>'[1]2.4.1'!A8</f>
        <v>2.4.1 Nettoumsatz und Verkaufsflächen im Einzelhandel nach Bundesländern 2019</v>
      </c>
    </row>
    <row r="47" spans="1:1" x14ac:dyDescent="0.3">
      <c r="A47" s="29" t="str">
        <f>'[1]2.4.2'!A8</f>
        <v>2.4.2 Flächenentwicklung Einzelhandel in Deutschland 1980 - 2022</v>
      </c>
    </row>
    <row r="48" spans="1:1" x14ac:dyDescent="0.3">
      <c r="A48" s="29" t="str">
        <f>'[1]2.4.3'!A8</f>
        <v>2.4.3 Nettoumsatz und Verkaufsflächen im Einzelhandel nach Hauptbranchen 2019</v>
      </c>
    </row>
    <row r="49" spans="1:1" x14ac:dyDescent="0.3">
      <c r="A49" s="29" t="str">
        <f>'[1]2.4.4'!A8</f>
        <v>2.4.4 Nettoumsatz und Verkaufsflächen im Mode- und Wohntextilhandel 2019</v>
      </c>
    </row>
    <row r="50" spans="1:1" ht="15.6" x14ac:dyDescent="0.3">
      <c r="A50" s="10" t="str">
        <f>'[1]2.5.1'!A6</f>
        <v>2.5 SHOPPING- UND FACTORY-OUTLET-CENTER</v>
      </c>
    </row>
    <row r="51" spans="1:1" x14ac:dyDescent="0.3">
      <c r="A51" s="29" t="str">
        <f>'[1]2.5.1'!A8</f>
        <v>2.5.1 Entwicklung von Shopping-Centern in Deutschland 1965 - 2023</v>
      </c>
    </row>
    <row r="52" spans="1:1" x14ac:dyDescent="0.3">
      <c r="A52" s="29" t="str">
        <f>'[1]2.5.2'!A8</f>
        <v>2.5.2 Factory-Outlet-Center in Deutschland 2023</v>
      </c>
    </row>
    <row r="53" spans="1:1" x14ac:dyDescent="0.3">
      <c r="A53" s="29" t="str">
        <f>'[1]2.5.3'!A8</f>
        <v>2.5.3 Geplante Factory-Outlet-Center in Deutschland</v>
      </c>
    </row>
    <row r="54" spans="1:1" x14ac:dyDescent="0.3">
      <c r="A54" s="14"/>
    </row>
    <row r="55" spans="1:1" ht="21" x14ac:dyDescent="0.4">
      <c r="A55" s="13" t="str">
        <f>'[1]3.1.1'!A4</f>
        <v>3. TEXTILEINZELHANDEL: ENTWICKLUNG UND STRUKTUR</v>
      </c>
    </row>
    <row r="56" spans="1:1" ht="15" customHeight="1" x14ac:dyDescent="0.4">
      <c r="A56" s="13"/>
    </row>
    <row r="57" spans="1:1" ht="15.6" x14ac:dyDescent="0.3">
      <c r="A57" s="10" t="str">
        <f>'[1]3.1.1'!A6</f>
        <v>3.1 MARKTVOLUMEN UND SORTIMENTE</v>
      </c>
    </row>
    <row r="58" spans="1:1" s="5" customFormat="1" x14ac:dyDescent="0.3">
      <c r="A58" s="14" t="str">
        <f>'[1]3.1.1'!A8</f>
        <v>3.1.1 Bruttoumsatz mit Bekleidung und Wohntextilien nach Branchen und Vertriebsformen 2018 - 2023</v>
      </c>
    </row>
    <row r="59" spans="1:1" s="5" customFormat="1" x14ac:dyDescent="0.3">
      <c r="A59" s="14" t="str">
        <f>'[1]3.1.2'!A8</f>
        <v>3.1.2 Bruttoumsatz mit Bekleidung und Wohntextilien nach Warengruppen 2018 - 2022</v>
      </c>
    </row>
    <row r="60" spans="1:1" s="5" customFormat="1" x14ac:dyDescent="0.3">
      <c r="A60" s="14" t="str">
        <f>'[1]3.1.3'!A8</f>
        <v>3.1.3 Sortimentsstruktur im Facheinzelhandel mit Bekleidung und Wohntextilien 2020</v>
      </c>
    </row>
    <row r="61" spans="1:1" s="5" customFormat="1" x14ac:dyDescent="0.3">
      <c r="A61" s="14" t="str">
        <f>'[1]3.1.4'!A8</f>
        <v>3.1.4 Sortimentsstruktur im gesamten Einzelhandel mit Bekleidung und Wohntextilien 2020</v>
      </c>
    </row>
    <row r="62" spans="1:1" s="5" customFormat="1" x14ac:dyDescent="0.3">
      <c r="A62" s="14" t="str">
        <f>'[1]3.1.5'!A8</f>
        <v>3.1.5 Anteil der Textil-Sortimente am Gesamtnettoumsatz in Nicht-Textil-Branchen 2020</v>
      </c>
    </row>
    <row r="63" spans="1:1" ht="15.6" x14ac:dyDescent="0.3">
      <c r="A63" s="10" t="str">
        <f>'[1]3.2.1'!A6</f>
        <v>3.2 UNTERNEHMEN UND UMSÄTZE IM STATIONÄREN FACHHANDEL</v>
      </c>
    </row>
    <row r="64" spans="1:1" x14ac:dyDescent="0.3">
      <c r="A64" s="14" t="str">
        <f>'[1]3.2.1'!A8</f>
        <v>3.2.1 Anzahl der Unternehmen und Nettoumsätze im Mode- und Wohntextilhandel 2020 und 2021</v>
      </c>
    </row>
    <row r="65" spans="1:4" x14ac:dyDescent="0.3">
      <c r="A65" s="14" t="str">
        <f>'[1]3.2.2'!A8</f>
        <v>3.2.2 Überblick über den Mode- und Wohntextilhandel 2021</v>
      </c>
    </row>
    <row r="66" spans="1:4" x14ac:dyDescent="0.3">
      <c r="A66" s="15" t="s">
        <v>14</v>
      </c>
    </row>
    <row r="67" spans="1:4" x14ac:dyDescent="0.3">
      <c r="A67" s="14" t="str">
        <f>'[1]3.2.3'!A8</f>
        <v>3.2.3 Umsatzgrößenklassen des Einzelhandels mit überwiegend Bekleidung 2020 und 2021</v>
      </c>
    </row>
    <row r="68" spans="1:4" x14ac:dyDescent="0.3">
      <c r="A68" s="14" t="str">
        <f>'[1]3.2.4'!A8</f>
        <v>3.2.4 Umsatzgrößenklassen des Einzelhandels mit überwiegend Bekleidung nach Anzahl der Unternehmen 2012 - 2021</v>
      </c>
    </row>
    <row r="69" spans="1:4" x14ac:dyDescent="0.3">
      <c r="A69" s="14" t="str">
        <f>'[1]3.2.5'!A8</f>
        <v>3.2.5 Umsatzgrößenklassen des Einzelhandels mit überwiegend Bekleidung nach Nettoumsätzen 2012 - 2021</v>
      </c>
      <c r="B69" s="5"/>
      <c r="C69" s="5"/>
      <c r="D69" s="5"/>
    </row>
    <row r="70" spans="1:4" x14ac:dyDescent="0.3">
      <c r="A70" s="14" t="str">
        <f>'[1]3.2.6'!A8</f>
        <v>3.2.6 Struktur des Bekleidungseinzelhandels nach Umsatzgröße 2020</v>
      </c>
      <c r="B70" s="5"/>
      <c r="C70" s="5"/>
      <c r="D70" s="5"/>
    </row>
    <row r="71" spans="1:4" x14ac:dyDescent="0.3">
      <c r="A71" s="14" t="str">
        <f>'[1]3.2.7'!A8</f>
        <v>3.2.7 Anzahl der Unternehmen und Nettoumsätze des Einzelhandels mit überwiegend Bekleidung nach Bundesländern 2020 und 2021</v>
      </c>
      <c r="B71" s="5"/>
      <c r="C71" s="5"/>
      <c r="D71" s="5"/>
    </row>
    <row r="72" spans="1:4" x14ac:dyDescent="0.3">
      <c r="A72" s="15" t="s">
        <v>15</v>
      </c>
      <c r="B72" s="5"/>
      <c r="C72" s="5"/>
      <c r="D72" s="5"/>
    </row>
    <row r="73" spans="1:4" x14ac:dyDescent="0.3">
      <c r="A73" s="14" t="str">
        <f>'[1]3.2.8'!A8</f>
        <v>3.2.8 Umsatzgrößenklassen des Einzelhandels mit überwiegend Haustextilien 2020 und 2021</v>
      </c>
      <c r="B73" s="5"/>
      <c r="C73" s="5"/>
      <c r="D73" s="5"/>
    </row>
    <row r="74" spans="1:4" x14ac:dyDescent="0.3">
      <c r="A74" s="14" t="str">
        <f>'[1]3.2.9'!A8</f>
        <v>3.2.9 Struktur des Einzelhandels mit Haustextilien nach Umsatzgröße 2020</v>
      </c>
      <c r="B74" s="5"/>
      <c r="C74" s="5"/>
      <c r="D74" s="5"/>
    </row>
    <row r="75" spans="1:4" x14ac:dyDescent="0.3">
      <c r="A75" s="14" t="str">
        <f>'[1]3.2.10'!A8</f>
        <v>3.2.10 Anzahl der Unternehmen und Nettoumsätze des Einzelhandels mit überwiegend Haustextilien nach Bundesländern 2020 und 2021</v>
      </c>
      <c r="B75" s="5"/>
      <c r="C75" s="5"/>
      <c r="D75" s="5"/>
    </row>
    <row r="76" spans="1:4" x14ac:dyDescent="0.3">
      <c r="A76" s="15" t="s">
        <v>16</v>
      </c>
      <c r="B76" s="5"/>
      <c r="C76" s="5"/>
      <c r="D76" s="5"/>
    </row>
    <row r="77" spans="1:4" x14ac:dyDescent="0.3">
      <c r="A77" s="14" t="str">
        <f>'[1]3.2.11'!A8</f>
        <v>3.2.11 Umsatzgrößenklassen des Einzelhandels mit überwiegend Heimtextilien 2020 und 2021</v>
      </c>
      <c r="B77" s="5"/>
      <c r="C77" s="5"/>
      <c r="D77" s="5"/>
    </row>
    <row r="78" spans="1:4" x14ac:dyDescent="0.3">
      <c r="A78" s="14" t="str">
        <f>'[1]3.2.12'!A8</f>
        <v>3.2.12 Struktur des Einzelhandels mit Heimtextilien nach Umsatzgröße 2020</v>
      </c>
      <c r="B78" s="5"/>
      <c r="C78" s="5"/>
      <c r="D78" s="5"/>
    </row>
    <row r="79" spans="1:4" x14ac:dyDescent="0.3">
      <c r="A79" s="14" t="str">
        <f>'[1]3.2.13'!A8</f>
        <v>3.2.13 Anzahl der Unternehmen und Nettoumsätze des Einzelhandels mit überwiegend Heimtextilien nach Bundesländern 2020 und 2021</v>
      </c>
      <c r="B79" s="5"/>
      <c r="C79" s="5"/>
      <c r="D79" s="5"/>
    </row>
    <row r="80" spans="1:4" x14ac:dyDescent="0.3">
      <c r="A80" s="15" t="s">
        <v>17</v>
      </c>
      <c r="B80" s="5"/>
      <c r="C80" s="5"/>
      <c r="D80" s="5"/>
    </row>
    <row r="81" spans="1:4" x14ac:dyDescent="0.3">
      <c r="A81" s="14" t="str">
        <f>'[1]3.2.14'!A8</f>
        <v>3.2.14 Umsatzgrößenklassen des Einzelhandels mit überwiegend Wohntextilien nach Anzahl der Unternehmen 2012 - 2021</v>
      </c>
      <c r="B81" s="5"/>
      <c r="C81" s="5"/>
      <c r="D81" s="5"/>
    </row>
    <row r="82" spans="1:4" x14ac:dyDescent="0.3">
      <c r="A82" s="14" t="str">
        <f>'[1]3.2.15'!A8</f>
        <v>3.2.15 Umsatzgrößenklassen des Einzelhandels mit überwiegend Wohntextilien nach Nettoumsätzen 2012 - 2021</v>
      </c>
    </row>
    <row r="83" spans="1:4" ht="15.6" x14ac:dyDescent="0.3">
      <c r="A83" s="10" t="str">
        <f>'[1]3.3.1'!A6</f>
        <v>3.3 MARKTVOLUMEN DES ONLINEHANDELS</v>
      </c>
    </row>
    <row r="84" spans="1:4" x14ac:dyDescent="0.3">
      <c r="A84" s="14" t="str">
        <f>'[1]3.3.1'!A8</f>
        <v>3.3.1 Online- und Katalogumsätze des Handels mit Bekleidung, Wohntextilien und Schuhen 2013 - 2022</v>
      </c>
    </row>
    <row r="85" spans="1:4" x14ac:dyDescent="0.3">
      <c r="A85" s="14" t="str">
        <f>'[1]3.3.2'!A8</f>
        <v>3.3.2 Umsätze im E-Commerce nach wichtigen Warengruppen 2018 - 2023</v>
      </c>
    </row>
    <row r="86" spans="1:4" s="5" customFormat="1" x14ac:dyDescent="0.3">
      <c r="A86" s="14" t="str">
        <f>'[1]3.3.3'!A8</f>
        <v>3.3.3 Online-Anteil am Marktvolumen von Bekleidung und Textilien 2021 und 2022</v>
      </c>
    </row>
    <row r="87" spans="1:4" ht="15.75" customHeight="1" x14ac:dyDescent="0.3">
      <c r="A87" s="14" t="str">
        <f>'[1]3.3.4'!A8</f>
        <v>3.3.4 Struktur des Online- und Versandhandels 2020</v>
      </c>
    </row>
    <row r="88" spans="1:4" s="5" customFormat="1" x14ac:dyDescent="0.3">
      <c r="A88" s="14" t="str">
        <f>'[1]3.3.5'!A8</f>
        <v>3.3.5 Nominale Umsatzentwicklung des Onlinehandels mit Mode 2018 - 2023</v>
      </c>
    </row>
    <row r="89" spans="1:4" ht="15.6" x14ac:dyDescent="0.3">
      <c r="A89" s="10" t="str">
        <f>'[1]3.4.1'!A6</f>
        <v>3.4 AKTUELLE BETRIEBSWIRTSCHAFTLICHE SITUATION</v>
      </c>
    </row>
    <row r="90" spans="1:4" x14ac:dyDescent="0.3">
      <c r="A90" s="15" t="s">
        <v>18</v>
      </c>
    </row>
    <row r="91" spans="1:4" s="5" customFormat="1" x14ac:dyDescent="0.3">
      <c r="A91" s="14" t="str">
        <f>'[1]3.4.1'!A8</f>
        <v>3.4.1 Nominale Umsatzentwicklung des stationären Handels mit Bekleidung 2018 - 2023</v>
      </c>
    </row>
    <row r="92" spans="1:4" s="5" customFormat="1" x14ac:dyDescent="0.3">
      <c r="A92" s="14" t="str">
        <f>'[1]3.4.2'!A8</f>
        <v>3.4.2 Nominale Umsatzentwicklung des stationären Handels mit Haustextilien 2018 - 2023</v>
      </c>
    </row>
    <row r="93" spans="1:4" s="5" customFormat="1" x14ac:dyDescent="0.3">
      <c r="A93" s="14" t="str">
        <f>'[1]3.4.3'!A8</f>
        <v>3.4.3 Nominale Umsatzentwicklung des stationären Handels mit Heimtextilien 2018 - 2023</v>
      </c>
    </row>
    <row r="94" spans="1:4" s="5" customFormat="1" x14ac:dyDescent="0.3">
      <c r="A94" s="14" t="str">
        <f>'[1]3.4.4'!A8</f>
        <v>3.4.4 Nominale Umsatzentwicklung nach Branchen 2018 - 2023</v>
      </c>
    </row>
    <row r="95" spans="1:4" s="5" customFormat="1" x14ac:dyDescent="0.3">
      <c r="A95" s="14" t="str">
        <f>'[1]3.4.5'!A8</f>
        <v>3.4.5 Umsatzanteile der Monate im Textileinzelhandel 2018 - 2022</v>
      </c>
    </row>
    <row r="96" spans="1:4" x14ac:dyDescent="0.3">
      <c r="A96" s="15" t="s">
        <v>19</v>
      </c>
      <c r="B96" s="5"/>
      <c r="C96" s="5"/>
    </row>
    <row r="97" spans="1:1" s="5" customFormat="1" x14ac:dyDescent="0.3">
      <c r="A97" s="14" t="str">
        <f>'[1]3.4.6'!A8</f>
        <v>3.4.6 Situation des vorwiegend mittelständischen Bekleidungsfachhandels 2022</v>
      </c>
    </row>
    <row r="98" spans="1:1" s="5" customFormat="1" x14ac:dyDescent="0.3">
      <c r="A98" s="14" t="str">
        <f>'[1]3.4.7'!A8</f>
        <v>3.4.7 Probleme des vorwiegend mittelständischen Bekleidungsfachhhandels 2022</v>
      </c>
    </row>
    <row r="99" spans="1:1" s="5" customFormat="1" x14ac:dyDescent="0.3">
      <c r="A99" s="15" t="s">
        <v>20</v>
      </c>
    </row>
    <row r="100" spans="1:1" s="5" customFormat="1" x14ac:dyDescent="0.3">
      <c r="A100" s="14" t="str">
        <f>'[1]3.4.8'!A8</f>
        <v>3.4.8 Nominale Umsatzentwicklung nach Warengruppen Damenoberbekleidung 2021 bis 2023</v>
      </c>
    </row>
    <row r="101" spans="1:1" s="5" customFormat="1" x14ac:dyDescent="0.3">
      <c r="A101" s="14" t="str">
        <f>'[1]3.4.9'!A8</f>
        <v>3.4.9 Nominale Umsatzentwicklung nach Warengruppen Herrenbekleidung 2021 bis 2023</v>
      </c>
    </row>
    <row r="102" spans="1:1" ht="15.6" x14ac:dyDescent="0.3">
      <c r="A102" s="10" t="str">
        <f>'[1]3.5.1'!A6</f>
        <v>3.5. BESCHÄFTIGTE</v>
      </c>
    </row>
    <row r="103" spans="1:1" x14ac:dyDescent="0.3">
      <c r="A103" s="14" t="str">
        <f>'[1]3.5.1'!A8</f>
        <v>3.5.1 Beschäftigte im Textileinzelhandel 2021 und 2022</v>
      </c>
    </row>
    <row r="104" spans="1:1" s="5" customFormat="1" x14ac:dyDescent="0.3">
      <c r="A104" s="14" t="str">
        <f>'[1]3.5.2'!A8</f>
        <v>3.5.2 Beschäftigte im Textileinzelhandel 2022 und 2023</v>
      </c>
    </row>
    <row r="105" spans="1:1" s="5" customFormat="1" x14ac:dyDescent="0.3">
      <c r="A105" s="14" t="str">
        <f>'[1]3.5.3'!A8</f>
        <v>3.5.3 Beschäftigte im Textileinzelhandel nach Beschäftigungsart, Stellung im Beruf und Geschlecht 2020</v>
      </c>
    </row>
    <row r="106" spans="1:1" ht="15.6" x14ac:dyDescent="0.3">
      <c r="A106" s="10" t="str">
        <f>'[1]3.6.1'!A6</f>
        <v>3.6 TEXTILPREISENTWICKLUNG</v>
      </c>
    </row>
    <row r="107" spans="1:1" x14ac:dyDescent="0.3">
      <c r="A107" s="14" t="str">
        <f>'[1]3.6.1'!A8</f>
        <v>3.6.1 Verbraucherpreisentwicklung für Bekleidung, Schuhe und Heimtextilien 2018- 2023</v>
      </c>
    </row>
    <row r="108" spans="1:1" x14ac:dyDescent="0.3">
      <c r="A108" s="14" t="str">
        <f>'[1]3.6.2'!A8</f>
        <v>3.6.2 Verbraucherpreisentwicklung für Bekleidungsartikel 2020 - 2023</v>
      </c>
    </row>
    <row r="109" spans="1:1" x14ac:dyDescent="0.3">
      <c r="A109" s="14" t="str">
        <f>'[1]3.6.3'!A8</f>
        <v>3.6.3 Index der Einzelhandelspreise für Mode- und Wohntextilartikel 2018 - 2023</v>
      </c>
    </row>
    <row r="110" spans="1:1" x14ac:dyDescent="0.3">
      <c r="A110" s="14" t="str">
        <f>'[1]3.6.4'!A8</f>
        <v>3.6.4 Index der Großhandelsverkaufspreise für Mode- und Wohntextilartikel 2018 - 2023</v>
      </c>
    </row>
    <row r="111" spans="1:1" ht="15.6" x14ac:dyDescent="0.3">
      <c r="A111" s="10" t="str">
        <f>'[1]3.7.1'!A6</f>
        <v>3.7 LEISTUNGSKENNZAHLEN</v>
      </c>
    </row>
    <row r="112" spans="1:1" s="5" customFormat="1" x14ac:dyDescent="0.3">
      <c r="A112" s="14" t="str">
        <f>'[1]3.7.1'!A8</f>
        <v>3.7.1 Leistungs- und Kostenzahlen im Bekleidungsfachhandel 2022</v>
      </c>
    </row>
    <row r="113" spans="1:2" x14ac:dyDescent="0.3">
      <c r="A113" s="14" t="str">
        <f>'[1]3.7.2'!A8</f>
        <v>3.7.2 Kostenstruktur des Textileinzelhandels 2020</v>
      </c>
    </row>
    <row r="114" spans="1:2" s="5" customFormat="1" x14ac:dyDescent="0.3">
      <c r="A114" s="14" t="str">
        <f>'[1]3.7.3'!A8</f>
        <v>3.7.3 Inventurdifferenzen nach Betriebsformen 2018 - 2022</v>
      </c>
    </row>
    <row r="115" spans="1:2" s="5" customFormat="1" x14ac:dyDescent="0.3">
      <c r="A115" s="14" t="str">
        <f>'[1]3.7.4'!A8</f>
        <v>3.7.4 Inventurdifferenzen nach Sortimenten im Modehandel 2018 -2022</v>
      </c>
    </row>
    <row r="116" spans="1:2" ht="15.6" x14ac:dyDescent="0.3">
      <c r="A116" s="10" t="str">
        <f>'[1]3.8.1'!A6</f>
        <v>3.8 INSOLVENZEN</v>
      </c>
    </row>
    <row r="117" spans="1:2" s="5" customFormat="1" x14ac:dyDescent="0.3">
      <c r="A117" s="14" t="str">
        <f>'[1]3.8.1'!A8</f>
        <v>3.8.1 Insolvenzverfahren im Mode- und Wohntextilhandel 2018 -2023</v>
      </c>
      <c r="B117" s="16"/>
    </row>
    <row r="118" spans="1:2" ht="15.6" x14ac:dyDescent="0.3">
      <c r="A118" s="17" t="str">
        <f>'[1]3.9.1'!A6</f>
        <v>3.9 UMSÄTZE UND STRUKTUR GROßER UNTERNEHMEN</v>
      </c>
    </row>
    <row r="119" spans="1:2" x14ac:dyDescent="0.3">
      <c r="A119" s="14" t="str">
        <f>'[1]3.9.1'!A8</f>
        <v>3.9.1 Die zehn größten Textileinzelhandelsunternehmen in Deutschland 2020 und 2021</v>
      </c>
    </row>
    <row r="120" spans="1:2" x14ac:dyDescent="0.3">
      <c r="A120" s="14" t="str">
        <f>'[1]3.9.2'!A8</f>
        <v>3.9.2 Die zehn größten Online-Modehändler in Deutschland 2021 und 2022</v>
      </c>
    </row>
    <row r="121" spans="1:2" ht="15.6" x14ac:dyDescent="0.3">
      <c r="A121" s="10" t="str">
        <f>'[1]3.10.1'!A6</f>
        <v>3.10 AUSGEWÄHLTE MARKTDATEN AUS TEILBRANCHEN: KINDERBEKLEIDUNG</v>
      </c>
    </row>
    <row r="122" spans="1:2" s="5" customFormat="1" x14ac:dyDescent="0.3">
      <c r="A122" s="14" t="str">
        <f>'[1]3.10.1'!A8</f>
        <v>3.10.1 Geburten in Deutschland 2013 - 2022</v>
      </c>
    </row>
    <row r="123" spans="1:2" s="5" customFormat="1" x14ac:dyDescent="0.3">
      <c r="A123" s="14" t="str">
        <f>'[1]3.10.2'!A8</f>
        <v>3.10.2 Marktvolumen von Baby- und Kinderausstattung 2011, 2016 und 2020</v>
      </c>
      <c r="B123" s="16"/>
    </row>
    <row r="124" spans="1:2" s="5" customFormat="1" x14ac:dyDescent="0.3">
      <c r="A124" s="14" t="str">
        <f>'[1]3.10.3'!A8</f>
        <v>3.10.3 Vertriebsformate von Kinderbekleidung 2020 und 2021</v>
      </c>
      <c r="B124" s="16"/>
    </row>
    <row r="125" spans="1:2" ht="15.6" x14ac:dyDescent="0.3">
      <c r="A125" s="10" t="str">
        <f>'[1]3.11.1'!A6</f>
        <v>3.11 AUSGEWÄHLTE MARKTDATEN AUS TEILBRANCHEN: BETTENFACHHANDEL</v>
      </c>
    </row>
    <row r="126" spans="1:2" x14ac:dyDescent="0.3">
      <c r="A126" s="14" t="str">
        <f>'[1]3.11.1'!A8</f>
        <v>3.11.1 Situation des mittelständischen Bettenfachhandels 2021 und 2022</v>
      </c>
      <c r="B126" s="5"/>
    </row>
    <row r="127" spans="1:2" x14ac:dyDescent="0.3">
      <c r="A127" s="14" t="str">
        <f>'[1]3.11.2'!A8</f>
        <v>3.11.2 Aktuelle Probleme des Bettenfachhandels 2022</v>
      </c>
      <c r="B127" s="5"/>
    </row>
    <row r="128" spans="1:2" x14ac:dyDescent="0.3">
      <c r="A128" s="14" t="str">
        <f>'[1]3.11.3'!A8</f>
        <v>3.11.3 Wünsche an Lieferanten des Bettenfachhandels 2022</v>
      </c>
      <c r="B128" s="5"/>
    </row>
    <row r="129" spans="1:2" x14ac:dyDescent="0.3">
      <c r="A129" s="14" t="str">
        <f>'[1]3.11.4'!A8</f>
        <v>3.11.4 Leistungs- und Kostenzahlen im Bettenfachhandel 2021</v>
      </c>
      <c r="B129" s="5"/>
    </row>
    <row r="130" spans="1:2" ht="15.6" x14ac:dyDescent="0.3">
      <c r="A130" s="10" t="str">
        <f>'[1]3.12.1'!A6</f>
        <v>3.12 AUSGEWÄHLTE MARKTDATEN AUS TEILBRANCHEN: SPORTFACHHANDEL</v>
      </c>
    </row>
    <row r="131" spans="1:2" x14ac:dyDescent="0.3">
      <c r="A131" s="14" t="str">
        <f>'[1]3.12.1'!A8</f>
        <v>3.12.1 Anzahl der Unternehmen und Umsatz des Sportfachhandels 2012 - 2021</v>
      </c>
      <c r="B131" s="5"/>
    </row>
    <row r="132" spans="1:2" x14ac:dyDescent="0.3">
      <c r="A132" s="14" t="str">
        <f>'[1]3.12.2'!A8</f>
        <v>3.12.2 Umsatzgrößenklassen des Einzelhandels mit überwiegend Sportartikeln 2020 und 2021</v>
      </c>
      <c r="B132" s="5"/>
    </row>
    <row r="133" spans="1:2" x14ac:dyDescent="0.3">
      <c r="A133" s="14" t="str">
        <f>'[1]3.12.3'!A8</f>
        <v>3.12.3 Anzahl der Unternehmen und Nettoumsätze des Einzelhandels mit überwiegend Sportartikeln nach Bundesländern 2019 und 2020</v>
      </c>
      <c r="B133" s="5"/>
    </row>
    <row r="134" spans="1:2" x14ac:dyDescent="0.3">
      <c r="A134" s="14" t="str">
        <f>'[1]3.12.4'!A8</f>
        <v>3.12.4 Struktur des Einzelhandels mit Sportartikeln und Fahrrädern nach Umsatzgröße 2020</v>
      </c>
      <c r="B134" s="5"/>
    </row>
    <row r="135" spans="1:2" ht="15.6" x14ac:dyDescent="0.3">
      <c r="A135" s="10" t="str">
        <f>'[1]3.13.1'!A6</f>
        <v>3.13 AUSGEWÄHLTE MARKTDATEN AUS TEILBRANCHEN: WÄSCHE</v>
      </c>
    </row>
    <row r="136" spans="1:2" s="5" customFormat="1" x14ac:dyDescent="0.3">
      <c r="A136" s="14" t="str">
        <f>'[1]3.13.1'!A8</f>
        <v>3.13.1 Marktvolumen von Wäsche 2020 und 2021</v>
      </c>
      <c r="B136" s="16"/>
    </row>
    <row r="137" spans="1:2" s="5" customFormat="1" x14ac:dyDescent="0.3">
      <c r="A137" s="14" t="str">
        <f>'[1]3.13.2'!A8</f>
        <v>3.13.2 Vertriebsformate von Wäsche 2020 und 2021</v>
      </c>
      <c r="B137" s="16"/>
    </row>
    <row r="138" spans="1:2" ht="15.6" x14ac:dyDescent="0.3">
      <c r="A138" s="10" t="str">
        <f>'[1]3.14.1'!A6</f>
        <v>3.14 LANGFRISTIGE ZAHLENREIHEN: NOMINALE UMSATZENTWICKLUNG</v>
      </c>
    </row>
    <row r="139" spans="1:2" s="5" customFormat="1" x14ac:dyDescent="0.3">
      <c r="A139" s="14" t="str">
        <f>'[1]3.14.1'!A8</f>
        <v>3.14.1 Nominale Umsatzentwicklung des Bekleidungseinzelhandels 2013 - 2022</v>
      </c>
    </row>
    <row r="140" spans="1:2" s="5" customFormat="1" x14ac:dyDescent="0.3">
      <c r="A140" s="14" t="str">
        <f>'[1]3.14.2'!A8</f>
        <v>3.14.2 Nominale Umsatzentwicklung des Einzelhandels mit Wohntextilien 2013 – 2022</v>
      </c>
    </row>
    <row r="141" spans="1:2" s="5" customFormat="1" x14ac:dyDescent="0.3">
      <c r="A141" s="14" t="str">
        <f>'[1]3.14.3'!A8</f>
        <v>3.14.3 Nominale Umsatzentwicklung des Modehandels im stationären sowie im Online- und Versandhandel 2013 - 2022</v>
      </c>
    </row>
    <row r="142" spans="1:2" s="18" customFormat="1" ht="15.6" x14ac:dyDescent="0.3">
      <c r="A142" s="10" t="str">
        <f>'[1]3.15.1'!A6</f>
        <v>3.15 LANGFRISTIGE ZAHLENREIHEN: UNTERNEHMEN UND UMSÄTZE</v>
      </c>
    </row>
    <row r="143" spans="1:2" s="5" customFormat="1" x14ac:dyDescent="0.3">
      <c r="A143" s="14" t="str">
        <f>'[1]3.15.1'!A8</f>
        <v>3.15.1 Anzahl der Unternehmen im stationären Mode- und Wohntextilhandel 2012 - 2021</v>
      </c>
    </row>
    <row r="144" spans="1:2" s="5" customFormat="1" x14ac:dyDescent="0.3">
      <c r="A144" s="14" t="str">
        <f>'[1]3.15.2'!A8</f>
        <v>3.15.2 Nettoumsätze des stationären Mode- und Wohntextilhandels 2012 - 2021</v>
      </c>
    </row>
    <row r="145" spans="1:2" x14ac:dyDescent="0.3">
      <c r="A145" s="12"/>
    </row>
    <row r="146" spans="1:2" ht="21" x14ac:dyDescent="0.4">
      <c r="A146" s="13" t="str">
        <f>'[1]4.1.2'!A4</f>
        <v>4. EINZELHANDEL MIT SCHUHEN UND LEDERWAREN: ENTWICKLUNG UND STRUKTUR</v>
      </c>
    </row>
    <row r="147" spans="1:2" x14ac:dyDescent="0.3">
      <c r="A147" s="19"/>
    </row>
    <row r="148" spans="1:2" ht="15.6" x14ac:dyDescent="0.3">
      <c r="A148" s="20" t="str">
        <f>'[1]4.1.2'!A6</f>
        <v>4.1 MARKTVOLUMEN UND SORTIMENTE</v>
      </c>
    </row>
    <row r="149" spans="1:2" s="5" customFormat="1" x14ac:dyDescent="0.3">
      <c r="A149" s="14" t="str">
        <f>'[1]4.1.1'!A8</f>
        <v>4.1.1 Marktvolumen von Schuhen nach Vertriebswegen 2018 - 2023</v>
      </c>
      <c r="B149" s="16"/>
    </row>
    <row r="150" spans="1:2" s="5" customFormat="1" x14ac:dyDescent="0.3">
      <c r="A150" s="14" t="str">
        <f>'[1]4.1.2'!A8</f>
        <v xml:space="preserve">4.1.2 Marktvolumen von Schuhen nach Sortimenten 2018 - 2022 </v>
      </c>
    </row>
    <row r="151" spans="1:2" s="5" customFormat="1" x14ac:dyDescent="0.3">
      <c r="A151" s="14" t="str">
        <f>'[1]4.1.3'!A8</f>
        <v>4.1.3 Anteil des Onlinehandels am Marktvolumen von Schuhen 2021 und 2022</v>
      </c>
    </row>
    <row r="152" spans="1:2" s="5" customFormat="1" x14ac:dyDescent="0.3">
      <c r="A152" s="14" t="str">
        <f>'[1]4.1.4'!A8</f>
        <v>4.1.4 Sortimentsstruktur im gesamten Einzelhandel mit Schuhen 2015 - 2020</v>
      </c>
    </row>
    <row r="153" spans="1:2" s="5" customFormat="1" x14ac:dyDescent="0.3">
      <c r="A153" s="14" t="str">
        <f>'[1]4.1.5'!A8</f>
        <v>4.1.5 Sortimentsstruktur im gesamten Einzelhandel mit Lederwaren 2015 - 2020</v>
      </c>
    </row>
    <row r="154" spans="1:2" ht="15.6" x14ac:dyDescent="0.3">
      <c r="A154" s="20" t="str">
        <f>'[1]4.2.1'!A6</f>
        <v>4.2 UNTERNEHMEN UND UMSÄTZE IM STATIONÄREN FACHHANDEL</v>
      </c>
    </row>
    <row r="155" spans="1:2" s="5" customFormat="1" x14ac:dyDescent="0.3">
      <c r="A155" s="14" t="str">
        <f>'[1]4.2.1'!A8</f>
        <v>4.2.1 Anzahl der Unternehmen und Nettoumsätze im Schuh- und Lederwarenhandel 2020 und 2021</v>
      </c>
    </row>
    <row r="156" spans="1:2" s="5" customFormat="1" x14ac:dyDescent="0.3">
      <c r="A156" s="14" t="str">
        <f>'[1]4.2.2'!A8</f>
        <v>4.2.2 Struktur des Schuh- und Lederwarenhandels nach Umsatzgröße 2020</v>
      </c>
    </row>
    <row r="157" spans="1:2" x14ac:dyDescent="0.3">
      <c r="A157" s="21" t="s">
        <v>21</v>
      </c>
    </row>
    <row r="158" spans="1:2" s="5" customFormat="1" x14ac:dyDescent="0.3">
      <c r="A158" s="14" t="str">
        <f>'[1]4.2.3'!A8</f>
        <v>4.2.3 Umsatzgrößenklassen des Einzelhandels mit überwiegend Schuhen 2021 und 2022</v>
      </c>
    </row>
    <row r="159" spans="1:2" s="5" customFormat="1" x14ac:dyDescent="0.3">
      <c r="A159" s="14" t="str">
        <f>'[1]4.2.4'!A8</f>
        <v>4.2.4 Umsatzgrößenklassen des Einzelhandels mit überwiegend Schuhen nach Anzahl der Unternehmen 2012 - 2021</v>
      </c>
    </row>
    <row r="160" spans="1:2" s="5" customFormat="1" x14ac:dyDescent="0.3">
      <c r="A160" s="14" t="str">
        <f>'[1]4.2.5'!A8</f>
        <v>4.2.5 Umsatzgrößenklassen des Einzelhandels mit überwiegend Schuhen nach Nettoumsätzen 2012 - 2021</v>
      </c>
    </row>
    <row r="161" spans="1:1" s="5" customFormat="1" x14ac:dyDescent="0.3">
      <c r="A161" s="14" t="str">
        <f>'[1]4.2.6'!A8</f>
        <v>4.2.6 Anzahl der Unternehmen und Nettoumsätze des Einzelhandels mit überwiegend Schuhen nach Bundesländern 2020 und 2021</v>
      </c>
    </row>
    <row r="162" spans="1:1" s="5" customFormat="1" x14ac:dyDescent="0.3">
      <c r="A162" s="14" t="str">
        <f>'[1]4.2.7'!A8</f>
        <v>4.2.7 Sortimente des Schuhfachhandels 2016 - 2020</v>
      </c>
    </row>
    <row r="163" spans="1:1" s="5" customFormat="1" x14ac:dyDescent="0.3">
      <c r="A163" s="22" t="s">
        <v>22</v>
      </c>
    </row>
    <row r="164" spans="1:1" s="5" customFormat="1" x14ac:dyDescent="0.3">
      <c r="A164" s="14" t="str">
        <f>'[1]4.2.8'!A8</f>
        <v>4.2.8 Umsatzgrößenklassen des Einzelhandels mit überwiegend Lederwaren 2020 und 2021</v>
      </c>
    </row>
    <row r="165" spans="1:1" s="5" customFormat="1" x14ac:dyDescent="0.3">
      <c r="A165" s="14" t="str">
        <f>'[1]4.2.9'!A8</f>
        <v>4.2.9 Anzahl der Unternehmen und Nettoumsätze des Einzelhandels mit überwiegend Lederwaren nach Bundesländern 2020 und 2021</v>
      </c>
    </row>
    <row r="166" spans="1:1" s="5" customFormat="1" x14ac:dyDescent="0.3">
      <c r="A166" s="14" t="str">
        <f>'[1]4.2.10'!A8</f>
        <v>4.2.10 Sortimente des Lederwarenhandels 2016 - 2020</v>
      </c>
    </row>
    <row r="167" spans="1:1" ht="15.6" x14ac:dyDescent="0.3">
      <c r="A167" s="20" t="str">
        <f>'[1]4.3.1'!A6</f>
        <v>4.3 AKTUELLE BETRIEBSWIRTSCHAFTLICHE SITUATION</v>
      </c>
    </row>
    <row r="168" spans="1:1" s="5" customFormat="1" x14ac:dyDescent="0.3">
      <c r="A168" s="14" t="str">
        <f>'[1]4.3.1'!A8</f>
        <v>4.3.1 Umsatzanteile der Monate im Schuh- und Lederwarenhandel 2018 - 2022</v>
      </c>
    </row>
    <row r="169" spans="1:1" s="5" customFormat="1" x14ac:dyDescent="0.3">
      <c r="A169" s="15" t="s">
        <v>21</v>
      </c>
    </row>
    <row r="170" spans="1:1" s="5" customFormat="1" x14ac:dyDescent="0.3">
      <c r="A170" s="14" t="str">
        <f>'[1]4.3.2'!A8</f>
        <v>4.3.2 Nominale Umsatzentwicklung des stationären Handels mit Schuhen 2018 - 2023</v>
      </c>
    </row>
    <row r="171" spans="1:1" s="5" customFormat="1" x14ac:dyDescent="0.3">
      <c r="A171" s="14" t="str">
        <f>'[1]4.3.3'!A8</f>
        <v>4.3.3 Situation des vorwiegend mittelständischen Schuh- und Lederwarenfachhandels 2022</v>
      </c>
    </row>
    <row r="172" spans="1:1" s="5" customFormat="1" x14ac:dyDescent="0.3">
      <c r="A172" s="14" t="str">
        <f>'[1]4.3.4'!A8</f>
        <v>4.3.4 Probleme des vorwiegend mittelständischen Schuh- und Lederwarenfachhhandels 2022</v>
      </c>
    </row>
    <row r="173" spans="1:1" s="5" customFormat="1" x14ac:dyDescent="0.3">
      <c r="A173" s="22" t="s">
        <v>22</v>
      </c>
    </row>
    <row r="174" spans="1:1" s="5" customFormat="1" x14ac:dyDescent="0.3">
      <c r="A174" s="14" t="str">
        <f>'[1]4.3.5'!A8</f>
        <v>4.3.5 Nominale Umsatzentwicklung des stationären Handels mit Lederwaren 2018 - 2023</v>
      </c>
    </row>
    <row r="175" spans="1:1" ht="15.6" x14ac:dyDescent="0.3">
      <c r="A175" s="20" t="str">
        <f>'[1]4.4.1'!A6</f>
        <v>4.4 UMSÄTZE IM STATIONÄREN NICHTFACHHANDEL</v>
      </c>
    </row>
    <row r="176" spans="1:1" s="6" customFormat="1" x14ac:dyDescent="0.3">
      <c r="A176" s="14" t="str">
        <f>'[1]4.4.1'!A8</f>
        <v>4.4.1 Anteil der Schuh- und Lederwaren-Sortimente am Gesamtnettoumsatz im Nichtfachhandel 2020</v>
      </c>
    </row>
    <row r="177" spans="1:1" s="5" customFormat="1" x14ac:dyDescent="0.3">
      <c r="A177" s="14" t="str">
        <f>'[1]4.4.2'!A8</f>
        <v>4.4.2 Nettoumsätze des Lebensmittelhandels mit Schuhen, Lederwaren und Textilien 2020</v>
      </c>
    </row>
    <row r="178" spans="1:1" s="5" customFormat="1" x14ac:dyDescent="0.3">
      <c r="A178" s="14" t="str">
        <f>'[1]4.4.3'!A8</f>
        <v>4.4.3 Nettoumsätze der Kauf- und Warenhäuser mit Schuhe, Lederwaren und Textilien 2020</v>
      </c>
    </row>
    <row r="179" spans="1:1" ht="15.6" x14ac:dyDescent="0.3">
      <c r="A179" s="20" t="str">
        <f>'[1]4.5.1'!A6</f>
        <v>4.5 BESCHÄFTIGTE</v>
      </c>
    </row>
    <row r="180" spans="1:1" s="5" customFormat="1" x14ac:dyDescent="0.3">
      <c r="A180" s="14" t="str">
        <f>'[1]4.5.1'!A8</f>
        <v>4.5.1 Beschäftigte im Schuhfachhandel 2019 - 2022</v>
      </c>
    </row>
    <row r="181" spans="1:1" s="5" customFormat="1" x14ac:dyDescent="0.3">
      <c r="A181" s="14" t="str">
        <f>'[1]4.5.2'!A8</f>
        <v>4.5.2 Beschäftigte im Lederwarenhandel 2019 - 2022</v>
      </c>
    </row>
    <row r="182" spans="1:1" s="5" customFormat="1" x14ac:dyDescent="0.3">
      <c r="A182" s="14" t="str">
        <f>'[1]4.5.3'!A8</f>
        <v>4.5.3 Beschäftigte im Schuh- und Lederwarenfachhandel 2022 und 2023</v>
      </c>
    </row>
    <row r="183" spans="1:1" s="5" customFormat="1" x14ac:dyDescent="0.3">
      <c r="A183" s="14" t="str">
        <f>'[1]4.5.4'!A8</f>
        <v>4.5.4 Beschäftigte im Schuh- und Lederwarenhandel nach Beschäftigungsart, Stellung im Beruf und Geschlecht 2020</v>
      </c>
    </row>
    <row r="184" spans="1:1" ht="15.6" x14ac:dyDescent="0.3">
      <c r="A184" s="20" t="str">
        <f>'[1]4.6.1'!A6</f>
        <v>4.6 PREISENTWICKLUNG</v>
      </c>
    </row>
    <row r="185" spans="1:1" s="5" customFormat="1" x14ac:dyDescent="0.3">
      <c r="A185" s="14" t="str">
        <f>'[1]4.6.1'!A8</f>
        <v>4.6.1 Verbraucherpreisentwicklung für Schuhe 2018-2023</v>
      </c>
    </row>
    <row r="186" spans="1:1" s="5" customFormat="1" x14ac:dyDescent="0.3">
      <c r="A186" s="14" t="str">
        <f>'[1]4.6.2'!A8</f>
        <v>4.6.2 Verbraucherpreisentwicklung für Schuhe nach Warengruppen 2020 - 2023</v>
      </c>
    </row>
    <row r="187" spans="1:1" s="5" customFormat="1" x14ac:dyDescent="0.3">
      <c r="A187" s="14" t="str">
        <f>'[1]4.6.3'!A8</f>
        <v>4.6.3 Index der Einzelhandelspreise für Schuhe und Lederwaren 2018 - 2023</v>
      </c>
    </row>
    <row r="188" spans="1:1" ht="15.6" x14ac:dyDescent="0.3">
      <c r="A188" s="20" t="str">
        <f>'[1]4.7.1'!A6</f>
        <v>4.7 LEISTUNGSKENNZAHLEN</v>
      </c>
    </row>
    <row r="189" spans="1:1" s="5" customFormat="1" x14ac:dyDescent="0.3">
      <c r="A189" s="14" t="str">
        <f>'[1]4.7.1'!A8</f>
        <v>4.7.1 Kostenstruktur des Schuh- und Lederwarenfachhandels 2020</v>
      </c>
    </row>
    <row r="190" spans="1:1" s="5" customFormat="1" x14ac:dyDescent="0.3">
      <c r="A190" s="14" t="str">
        <f>'[1]4.7.2'!A8</f>
        <v>4.7.2 Inventurdifferenzen nach Betriebsformen 2017 - 2022</v>
      </c>
    </row>
    <row r="191" spans="1:1" ht="15.6" x14ac:dyDescent="0.3">
      <c r="A191" s="20" t="str">
        <f>'[1]4.8.1'!A6</f>
        <v>4.8 INSOLVENZEN</v>
      </c>
    </row>
    <row r="192" spans="1:1" s="5" customFormat="1" x14ac:dyDescent="0.3">
      <c r="A192" s="14" t="str">
        <f>'[1]4.8.1'!A8</f>
        <v>4.8.1 Insolvenzverfahren im Schuh- und Lederwarenhandel 2018 -2023</v>
      </c>
    </row>
    <row r="193" spans="1:1" ht="15.6" x14ac:dyDescent="0.3">
      <c r="A193" s="23" t="str">
        <f>'[1]4.9.1'!A6</f>
        <v>4.9 GROßE UNTERNEHMEN DES SCHUHFACHHANDELS</v>
      </c>
    </row>
    <row r="194" spans="1:1" s="5" customFormat="1" x14ac:dyDescent="0.3">
      <c r="A194" s="14" t="str">
        <f>'[1]4.9.1'!A8</f>
        <v>4.9.1 Die zehn größten Schuhhandelsunternehmen in Deutschland 2021 und 2022</v>
      </c>
    </row>
    <row r="195" spans="1:1" x14ac:dyDescent="0.3">
      <c r="A195" s="12"/>
    </row>
    <row r="196" spans="1:1" ht="21" x14ac:dyDescent="0.4">
      <c r="A196" s="13" t="str">
        <f>'[1]5.1.1'!A4</f>
        <v>5. KONSUMAUSGABEN</v>
      </c>
    </row>
    <row r="198" spans="1:1" ht="15.6" x14ac:dyDescent="0.3">
      <c r="A198" s="10" t="str">
        <f>'[1]5.1.1'!A6</f>
        <v>5.1 VOLKSWIRTSCHAFTLICHE GESAMTRECHNUNGEN</v>
      </c>
    </row>
    <row r="199" spans="1:1" x14ac:dyDescent="0.3">
      <c r="A199" s="14" t="str">
        <f>'[1]5.1.1'!A8</f>
        <v>5.1.1 Konsumausgaben aller privaten Haushalte in Deutschland 2013 - 2022</v>
      </c>
    </row>
    <row r="200" spans="1:1" x14ac:dyDescent="0.3">
      <c r="A200" s="14" t="str">
        <f>'[1]5.1.2'!A8</f>
        <v>5.1.2 Struktur des Konsums der privaten Haushalte 2018 - 2023</v>
      </c>
    </row>
    <row r="201" spans="1:1" s="5" customFormat="1" x14ac:dyDescent="0.3">
      <c r="A201" s="14" t="str">
        <f>'[1]5.1.3'!A8</f>
        <v>5.1.3 Ausgaben der privaten Haushalte für Bekleidung, Heimtextilien und Schuhe 2013 - 2022</v>
      </c>
    </row>
    <row r="202" spans="1:1" ht="15.6" x14ac:dyDescent="0.3">
      <c r="A202" s="10" t="str">
        <f>'[1]5.2.1'!A6</f>
        <v>5.2 LAUFENDE WIRTSCHAFTSRECHNUNGEN</v>
      </c>
    </row>
    <row r="203" spans="1:1" x14ac:dyDescent="0.3">
      <c r="A203" s="14" t="str">
        <f>'[1]5.2.1'!A8</f>
        <v>5.2.1 Monatliche Konsumausgaben je Haushalt nach Region 2000 - 2021</v>
      </c>
    </row>
    <row r="204" spans="1:1" x14ac:dyDescent="0.3">
      <c r="A204" s="14" t="str">
        <f>'[1]5.2.2'!A8</f>
        <v>5.2.2 Ausgabenstruktur der privaten Haushalte 2020 und 2021</v>
      </c>
    </row>
    <row r="205" spans="1:1" x14ac:dyDescent="0.3">
      <c r="A205" s="14" t="str">
        <f>'[1]5.2.3'!A8</f>
        <v>5.2.3 Konsumausgaben nach Modesortimenten 2016 - 2021</v>
      </c>
    </row>
    <row r="206" spans="1:1" x14ac:dyDescent="0.3">
      <c r="A206" s="14" t="str">
        <f>'[1]5.2.4'!A8</f>
        <v>5.2.4 Konsumausgaben nach Modesortimenten und Region 2020 und 2021</v>
      </c>
    </row>
    <row r="207" spans="1:1" ht="15.6" x14ac:dyDescent="0.3">
      <c r="A207" s="10" t="str">
        <f>'[1]5.3.1'!A6</f>
        <v>5.3 EINKOMMENS- UND VERBRAUCHSSTICHPROBE</v>
      </c>
    </row>
    <row r="208" spans="1:1" x14ac:dyDescent="0.3">
      <c r="A208" s="14" t="str">
        <f>'[1]5.3.1'!A8</f>
        <v>5.3.1 Einkommen, Konsumausgaben und Ausgaben für Bekleidung und Schuhe 1998 - 2018</v>
      </c>
    </row>
    <row r="209" spans="1:1" x14ac:dyDescent="0.3">
      <c r="A209" s="14" t="str">
        <f>'[1]5.3.2'!A8</f>
        <v>5.3.2 Konsumausgaben nach Merkmalen des Haushalts und des Haupteinkommensbeziehers 2018</v>
      </c>
    </row>
    <row r="210" spans="1:1" x14ac:dyDescent="0.3">
      <c r="A210" s="14" t="str">
        <f>'[1]5.3.3'!A8</f>
        <v>5.3.3 Monatliche Konsumausgaben für verschiedene Bekleidungs- und Schuhsortimente 2003 - 2018</v>
      </c>
    </row>
    <row r="211" spans="1:1" ht="15.6" x14ac:dyDescent="0.3">
      <c r="A211" s="10" t="str">
        <f>'[1]5.4.1'!A6</f>
        <v>5.4 PRO-KOPF-UMSATZ MIT BEKLEIDUNG, SCHUHE, LEDERWAREN UND WOHNTEXTILIEN</v>
      </c>
    </row>
    <row r="212" spans="1:1" s="5" customFormat="1" x14ac:dyDescent="0.3">
      <c r="A212" s="14" t="str">
        <f>'[1]5.4.1'!A8</f>
        <v>5.4.1 Umsatz pro Kopf für Bekleidung, Wohntextilien, Schuhe und Lederwaren 2021 und 2022</v>
      </c>
    </row>
    <row r="213" spans="1:1" x14ac:dyDescent="0.3">
      <c r="A213" s="19"/>
    </row>
    <row r="214" spans="1:1" s="24" customFormat="1" ht="21" x14ac:dyDescent="0.4">
      <c r="A214" s="13" t="str">
        <f>'[1]6.1.1'!A4</f>
        <v>6. VERBRAUCHER- UND ZAHLUNGSVERHALTEN</v>
      </c>
    </row>
    <row r="216" spans="1:1" ht="15.6" x14ac:dyDescent="0.3">
      <c r="A216" s="10" t="str">
        <f>'[1]6.1.1'!A6</f>
        <v>6.1 EINSTELLUNGEN UND KAUFVERHALTEN</v>
      </c>
    </row>
    <row r="217" spans="1:1" x14ac:dyDescent="0.3">
      <c r="A217" s="14" t="str">
        <f>'[1]6.1.1'!A8</f>
        <v>6.1.1 Einstellungen von Endverbrauchern zur Mode 2019 - 2023</v>
      </c>
    </row>
    <row r="218" spans="1:1" x14ac:dyDescent="0.3">
      <c r="A218" s="14" t="str">
        <f>'[1]6.1.2'!A8</f>
        <v>6.1.2 Kaufhäufigkeit von Bekleidung und Schuhen 2019 - 2023</v>
      </c>
    </row>
    <row r="219" spans="1:1" x14ac:dyDescent="0.3">
      <c r="A219" s="14" t="str">
        <f>'[1]6.1.3'!A8</f>
        <v>6.1.3 Kaufkriterien bei Mode 2019 - 2023</v>
      </c>
    </row>
    <row r="220" spans="1:1" x14ac:dyDescent="0.3">
      <c r="A220" s="14" t="str">
        <f>'[1]6.1.4'!A8</f>
        <v>6.1.4 Marke-/Preisbeachtung bei Mode 2019 - 2023</v>
      </c>
    </row>
    <row r="221" spans="1:1" x14ac:dyDescent="0.3">
      <c r="A221" s="14" t="str">
        <f>'[1]6.1.5'!A8</f>
        <v>6.1.5 Kauforte von Bekleidung 2023</v>
      </c>
    </row>
    <row r="222" spans="1:1" x14ac:dyDescent="0.3">
      <c r="A222" s="14" t="str">
        <f>'[1]6.1.6'!A8</f>
        <v>6.1.6 Kauforte von Schuhen 2023</v>
      </c>
    </row>
    <row r="223" spans="1:1" s="5" customFormat="1" x14ac:dyDescent="0.3">
      <c r="A223" s="14" t="str">
        <f>'[1]6.1.7'!A8</f>
        <v>6.1.7 Durchschnittlicher Kleidungsbestand 2015 - 2022</v>
      </c>
    </row>
    <row r="224" spans="1:1" s="5" customFormat="1" x14ac:dyDescent="0.3">
      <c r="A224" s="14" t="str">
        <f>'[1]6.1.8'!A8</f>
        <v>6.1.8 Tragehäufigkeit der Textilien 2015 - 2022</v>
      </c>
    </row>
    <row r="225" spans="1:3" s="5" customFormat="1" x14ac:dyDescent="0.3">
      <c r="A225" s="14" t="str">
        <f>'[1]6.1.9'!A8</f>
        <v>6.1.9 Wichtige Informationsquellen vor einem Einkauf 2021 und 2023</v>
      </c>
    </row>
    <row r="226" spans="1:3" ht="15.6" x14ac:dyDescent="0.3">
      <c r="A226" s="10" t="str">
        <f>'[1]6.2.1'!A6</f>
        <v>6.2 MARKENBEKANNTHEIT</v>
      </c>
    </row>
    <row r="227" spans="1:3" s="5" customFormat="1" x14ac:dyDescent="0.3">
      <c r="A227" s="14" t="str">
        <f>'[1]6.2.1'!A8</f>
        <v>6.2.1 Bekanntheit und Kauf von Bekleidungs- und Modemarken 2021 und 2023</v>
      </c>
    </row>
    <row r="228" spans="1:3" s="5" customFormat="1" x14ac:dyDescent="0.3">
      <c r="A228" s="14" t="str">
        <f>'[1]6.2.2'!A8</f>
        <v>6.2.2 Bekanntheit und Kauf von Schuhmarken 2021 und 2023</v>
      </c>
    </row>
    <row r="229" spans="1:3" ht="15.6" x14ac:dyDescent="0.3">
      <c r="A229" s="10" t="str">
        <f>'[1]6.3.1'!A6</f>
        <v>6.3 KÖRPER-, KONFEKTIONS- UND SCHUHGRÖßEN</v>
      </c>
    </row>
    <row r="230" spans="1:3" s="5" customFormat="1" x14ac:dyDescent="0.3">
      <c r="A230" s="14" t="str">
        <f>'[1]6.3.1'!A8</f>
        <v>6.3.1 Körpergröße, Körpergewicht und Body-Maß-Index von Frauen nach Altersgruppen 2005 - 2021</v>
      </c>
      <c r="C230" s="25"/>
    </row>
    <row r="231" spans="1:3" s="5" customFormat="1" x14ac:dyDescent="0.3">
      <c r="A231" s="14" t="str">
        <f>'[1]6.3.2'!A8</f>
        <v>6.3.2 Körpergröße, Körpergewicht und Body-Maß-Index von Männern nach Altersgruppen 2005 - 2021</v>
      </c>
    </row>
    <row r="232" spans="1:3" s="5" customFormat="1" x14ac:dyDescent="0.3">
      <c r="A232" s="14" t="str">
        <f>'[1]6.3.3'!A8</f>
        <v>6.3.3 Schuhgrößen von Frauen und Männern</v>
      </c>
    </row>
    <row r="233" spans="1:3" ht="15.6" x14ac:dyDescent="0.3">
      <c r="A233" s="10" t="str">
        <f>'[1]6.4.1'!A6</f>
        <v>6.4 ZAHLUNGSVERHALTEN</v>
      </c>
    </row>
    <row r="234" spans="1:3" s="5" customFormat="1" x14ac:dyDescent="0.3">
      <c r="A234" s="14" t="str">
        <f>'[1]6.4.1'!A8</f>
        <v>6.4.1 Zahlungsarten im stationären Einzelhandel 2018 - 2022</v>
      </c>
    </row>
    <row r="235" spans="1:3" s="5" customFormat="1" x14ac:dyDescent="0.3">
      <c r="A235" s="14" t="str">
        <f>'[1]6.4.2'!A8</f>
        <v>6.4.2 Zahlungsarten im stationären Einzelhandel nach Branchen 2021 und 2022</v>
      </c>
    </row>
    <row r="236" spans="1:3" s="5" customFormat="1" x14ac:dyDescent="0.3">
      <c r="A236" s="14" t="str">
        <f>'[1]6.4.3'!A8</f>
        <v>6.4.3 Verbreitung der Zahlungsverfahren in deutschen Onlineshops 2018 - 2022</v>
      </c>
    </row>
    <row r="237" spans="1:3" s="5" customFormat="1" x14ac:dyDescent="0.3">
      <c r="A237" s="14" t="str">
        <f>'[1]6.4.4'!A8</f>
        <v>6.4.4 Anteile der Zahlungsverfahren am Umsatz des deutschen E-Commerce 2018 - 2022</v>
      </c>
    </row>
    <row r="239" spans="1:3" ht="21" x14ac:dyDescent="0.4">
      <c r="A239" s="13" t="str">
        <f>'[1]7.1.1'!A4</f>
        <v>7. TEXTILIEN: AUßENHANDEL UND INLANDSVERFÜGBARKEIT</v>
      </c>
    </row>
    <row r="240" spans="1:3" x14ac:dyDescent="0.3">
      <c r="A240" s="26"/>
    </row>
    <row r="241" spans="1:1" ht="15.6" x14ac:dyDescent="0.3">
      <c r="A241" s="10" t="str">
        <f>'[1]7.1.1'!A6</f>
        <v>7.1. AUßENHANDEL MIT TEXTILIEN GESAMT</v>
      </c>
    </row>
    <row r="242" spans="1:1" x14ac:dyDescent="0.3">
      <c r="A242" s="14" t="str">
        <f>'[1]7.1.1'!A8</f>
        <v>7.1.1 Import- und Exportwerte sowie Inlandsverfügbarkeiten 2020 - 2022: Bekleidung und Wohntextilien</v>
      </c>
    </row>
    <row r="243" spans="1:1" x14ac:dyDescent="0.3">
      <c r="A243" s="14" t="str">
        <f>'[1]7.1.2'!A8</f>
        <v>7.1.2 Import- und Exportmengen sowie Inlandsverfügbarkeiten 2020 - 2022: Bekleidung und Wohntextilien</v>
      </c>
    </row>
    <row r="244" spans="1:1" ht="15.6" x14ac:dyDescent="0.3">
      <c r="A244" s="10" t="str">
        <f>'[1]7.2.1'!A6</f>
        <v>7.2 AUßENHANDEL MIT DAMEN- UND MÄDCHENBEKLEIDUNG</v>
      </c>
    </row>
    <row r="245" spans="1:1" x14ac:dyDescent="0.3">
      <c r="A245" s="14" t="str">
        <f>'[1]7.2.1'!A8</f>
        <v>7.2.1 Import- und Exportwerte sowie Inlandsverfügbarkeiten 2020 - 2022: Damen- und Mädchenbekleidung</v>
      </c>
    </row>
    <row r="246" spans="1:1" x14ac:dyDescent="0.3">
      <c r="A246" s="14" t="str">
        <f>'[1]7.2.2'!A8</f>
        <v>7.2.2 Import- und Exportmengen sowie Inlandsverfügbarkeiten 2020 - 2022: Damen- und Mädchenbekleidung</v>
      </c>
    </row>
    <row r="247" spans="1:1" x14ac:dyDescent="0.3">
      <c r="A247" s="14" t="str">
        <f>'[1]7.2.3'!A8</f>
        <v>7.2.3 Durchschnittswerte von Damen- und Mädchenbekleidung 2020 - 2022</v>
      </c>
    </row>
    <row r="248" spans="1:1" ht="15.6" x14ac:dyDescent="0.3">
      <c r="A248" s="10" t="str">
        <f>'[1]7.3.1'!A6</f>
        <v>7.3 AUßENHANDEL MIT HERREN- UND JUNGENBEKLEIDUNG</v>
      </c>
    </row>
    <row r="249" spans="1:1" x14ac:dyDescent="0.3">
      <c r="A249" s="14" t="str">
        <f>'[1]7.3.1'!A8</f>
        <v>7.3.1 Import- und Exportwerte sowie Inlandsverfügbarkeiten 2020 - 2022: Herren- und Jungenbekleidung</v>
      </c>
    </row>
    <row r="250" spans="1:1" x14ac:dyDescent="0.3">
      <c r="A250" s="14" t="str">
        <f>'[1]7.3.2'!A8</f>
        <v>7.3.2 Import- und Exportmengen sowie Inlandsverfügbarkeiten 2020 - 2022: Herren- und Jungenbekleidung</v>
      </c>
    </row>
    <row r="251" spans="1:1" x14ac:dyDescent="0.3">
      <c r="A251" s="14" t="str">
        <f>'[1]7.3.3'!A8</f>
        <v>7.3.3 Durchschnittswerte von  Herren- und Jungenbekleidung 2020 - 2022</v>
      </c>
    </row>
    <row r="252" spans="1:1" ht="15.6" x14ac:dyDescent="0.3">
      <c r="A252" s="10" t="str">
        <f>'[1]7.4.1'!A6</f>
        <v>7.4 AUßENHANDEL MIT SONSTIGER BEKLEIDUNG</v>
      </c>
    </row>
    <row r="253" spans="1:1" x14ac:dyDescent="0.3">
      <c r="A253" s="14" t="str">
        <f>'[1]7.4.1'!A8</f>
        <v>7.4.1 Import- und Exportwerte sowie Inlandsverfügbarkeiten 2020 - 2022: Sonstige Bekleidung</v>
      </c>
    </row>
    <row r="254" spans="1:1" x14ac:dyDescent="0.3">
      <c r="A254" s="14" t="str">
        <f>'[1]7.4.2'!A8</f>
        <v>7.4.2 Import- und Exportmengen sowie Inlandsverfügbarkeiten 2020 - 2022: Sonstige Bekleidung</v>
      </c>
    </row>
    <row r="255" spans="1:1" x14ac:dyDescent="0.3">
      <c r="A255" s="14" t="str">
        <f>'[1]7.4.3'!A8</f>
        <v>7.4.3 Durchschnittswerte von sonstiger Bekleidung 2020 - 2022</v>
      </c>
    </row>
    <row r="256" spans="1:1" ht="15.6" x14ac:dyDescent="0.3">
      <c r="A256" s="10" t="str">
        <f>'[1]7.5.1'!A6</f>
        <v>7.5 AUßENHANDEL MIT WOHNTEXTILIEN</v>
      </c>
    </row>
    <row r="257" spans="1:1" x14ac:dyDescent="0.3">
      <c r="A257" s="14" t="str">
        <f>'[1]7.5.1'!A8</f>
        <v>7.5.1 Import- und Exportwerte von Wohntextilien in Deutschland 2020 - 2022</v>
      </c>
    </row>
    <row r="258" spans="1:1" ht="15.6" x14ac:dyDescent="0.3">
      <c r="A258" s="20" t="str">
        <f>'[1]7.6.1'!A6</f>
        <v>7.6 WICHTIGE LIEFER- UND EMPFÄNGERLÄNDER</v>
      </c>
    </row>
    <row r="259" spans="1:1" x14ac:dyDescent="0.3">
      <c r="A259" s="14" t="str">
        <f>'[1]7.6.1'!A8</f>
        <v>7.6.1 Einfuhrwerte von Bekleidung aus wichtigen Importländern 2018 - 2023</v>
      </c>
    </row>
    <row r="260" spans="1:1" x14ac:dyDescent="0.3">
      <c r="A260" s="14" t="str">
        <f>'[1]7.6.2'!A8</f>
        <v>7.6.2 Ausfuhrwerte von Bekleidung in wichtige Exportländer 2018 - 2023</v>
      </c>
    </row>
    <row r="261" spans="1:1" x14ac:dyDescent="0.3">
      <c r="A261" s="5"/>
    </row>
    <row r="262" spans="1:1" ht="21" x14ac:dyDescent="0.4">
      <c r="A262" s="13" t="str">
        <f>'[1]8.1.1'!A4</f>
        <v>8. SCHUHE: PRODUKTION, AUßENHANDEL UND INLANDSVERFÜGBARKEIT</v>
      </c>
    </row>
    <row r="264" spans="1:1" ht="15.6" x14ac:dyDescent="0.3">
      <c r="A264" s="20" t="str">
        <f>'[1]8.1.1'!A6</f>
        <v>8.1 PRODUKTION, IMPORT UND EXPORT</v>
      </c>
    </row>
    <row r="265" spans="1:1" s="18" customFormat="1" x14ac:dyDescent="0.3">
      <c r="A265" s="14" t="str">
        <f>'[1]8.1.1'!A8</f>
        <v>8.1.1 Schuhproduktion in Deutschland 2020 und 2021</v>
      </c>
    </row>
    <row r="266" spans="1:1" s="18" customFormat="1" x14ac:dyDescent="0.3">
      <c r="A266" s="14" t="str">
        <f>'[1]8.1.2'!A8</f>
        <v>8.1.2 Schuhimporte nach Schuhmaterialien 2020 und 2021</v>
      </c>
    </row>
    <row r="267" spans="1:1" s="18" customFormat="1" x14ac:dyDescent="0.3">
      <c r="A267" s="14" t="str">
        <f>'[1]8.1.3'!A8</f>
        <v>8.1.3 Schuhexporte nach Schuhmaterialien 2020 und 2021</v>
      </c>
    </row>
    <row r="268" spans="1:1" ht="15.6" x14ac:dyDescent="0.3">
      <c r="A268" s="20" t="str">
        <f>'[1]8.2.1'!A6</f>
        <v>8.2 INLANDSVERFÜGBARKEIT</v>
      </c>
    </row>
    <row r="269" spans="1:1" s="18" customFormat="1" x14ac:dyDescent="0.3">
      <c r="A269" s="14" t="str">
        <f>'[1]8.2.1'!A8</f>
        <v>8.2.1 Inlandsverfügbarkeit von Schuhen 2020 und 2021</v>
      </c>
    </row>
    <row r="270" spans="1:1" s="18" customFormat="1" x14ac:dyDescent="0.3">
      <c r="A270" s="14" t="str">
        <f>'[1]8.2.2'!A8</f>
        <v>8.2.2 Inlandsverfügbarkeit von Schuhen nach Obermaterial 2020 und 2021</v>
      </c>
    </row>
    <row r="271" spans="1:1" s="18" customFormat="1" x14ac:dyDescent="0.3">
      <c r="A271" s="14" t="str">
        <f>'[1]8.2.3'!A8</f>
        <v>8.2.3 Mengenmäßige Produktion, Importe, Exporte und Inlandsverfügbarkeit von Schuhen 1990 - 2021</v>
      </c>
    </row>
    <row r="272" spans="1:1" s="18" customFormat="1" x14ac:dyDescent="0.3">
      <c r="A272" s="14" t="str">
        <f>'[1]8.2.4'!A8</f>
        <v>8.2.4 Wertmäßige Produktion, Importe, Exporte und Inlandsverfügbarkeit von Schuhen 2010 - 2021</v>
      </c>
    </row>
    <row r="273" spans="1:2" ht="15.6" x14ac:dyDescent="0.3">
      <c r="A273" s="20" t="str">
        <f>'[1]8.3.1'!A6</f>
        <v>8.3 WICHTIGE LIEFER- UND EMPFÄNGERLÄNDER</v>
      </c>
    </row>
    <row r="274" spans="1:2" s="6" customFormat="1" x14ac:dyDescent="0.3">
      <c r="A274" s="14" t="str">
        <f>'[1]8.3.1'!A8</f>
        <v>8.3.1 Einfuhrmenge von Schuhen aus wichtigen Importländern 2020 und 2021</v>
      </c>
    </row>
    <row r="275" spans="1:2" s="6" customFormat="1" x14ac:dyDescent="0.3">
      <c r="A275" s="14" t="str">
        <f>'[1]8.3.2'!A8</f>
        <v>8.3.2 Ausfuhrmenge von Schuhen in wichtige Exportländer 2020 und 2021</v>
      </c>
      <c r="B275" s="5"/>
    </row>
    <row r="276" spans="1:2" x14ac:dyDescent="0.3">
      <c r="A276" s="11"/>
    </row>
    <row r="277" spans="1:2" ht="21" x14ac:dyDescent="0.4">
      <c r="A277" s="13" t="str">
        <f>'[1]9.1.1'!A4</f>
        <v>9. INDUSTRIE, GROßHANDEL UND HANDWERK</v>
      </c>
    </row>
    <row r="278" spans="1:2" ht="15" customHeight="1" x14ac:dyDescent="0.4">
      <c r="A278" s="13"/>
    </row>
    <row r="279" spans="1:2" ht="15" customHeight="1" x14ac:dyDescent="0.3">
      <c r="A279" s="10" t="str">
        <f>'[1]9.1.1'!A6</f>
        <v>9.1 TEXTILINDUSTRIE</v>
      </c>
    </row>
    <row r="280" spans="1:2" s="5" customFormat="1" x14ac:dyDescent="0.3">
      <c r="A280" s="14" t="str">
        <f>'[1]9.1.1'!A8</f>
        <v>9.1.1 Betriebszweige der Textilindustrie nach Anzahl der Betriebe, Nettoumsatz und Beschäftigten 2020 und 2021</v>
      </c>
    </row>
    <row r="281" spans="1:2" s="5" customFormat="1" x14ac:dyDescent="0.3">
      <c r="A281" s="14" t="str">
        <f>'[1]9.1.2'!A8</f>
        <v>9.1.2 Unternehmen und Nettoumsatz der Textilindustrie 2020 und 2021</v>
      </c>
    </row>
    <row r="282" spans="1:2" s="5" customFormat="1" x14ac:dyDescent="0.3">
      <c r="A282" s="14" t="str">
        <f>'[1]9.1.3'!A8</f>
        <v>9.1.3 Umsatzgrößenklassen der Textilindustrie 2020 und 2021</v>
      </c>
    </row>
    <row r="283" spans="1:2" ht="15.6" x14ac:dyDescent="0.3">
      <c r="A283" s="10" t="str">
        <f>'[1]9.2.1'!A6</f>
        <v>9.2 BEKLEIDUNGSINDUSTRIE</v>
      </c>
    </row>
    <row r="284" spans="1:2" s="5" customFormat="1" x14ac:dyDescent="0.3">
      <c r="A284" s="14" t="str">
        <f>'[1]9.2.1'!A8</f>
        <v>9.2.1 Betriebszweige der Bekleidungsindustrie nach Anzahl der Betriebe, Nettoumsatz und Beschäftigten 2021 und 2022</v>
      </c>
    </row>
    <row r="285" spans="1:2" s="5" customFormat="1" x14ac:dyDescent="0.3">
      <c r="A285" s="14" t="str">
        <f>'[1]9.2.2'!A8</f>
        <v>9.2.2 Unternehmen und Nettoumsatz der Bekleidungsindustrie 2020 und 2021</v>
      </c>
    </row>
    <row r="286" spans="1:2" s="5" customFormat="1" x14ac:dyDescent="0.3">
      <c r="A286" s="14" t="str">
        <f>'[1]9.2.3'!A8</f>
        <v>9.2.3 Umsatzgrößenklassen der Bekleidungsindustrie 2020 und 2021</v>
      </c>
    </row>
    <row r="287" spans="1:2" s="5" customFormat="1" x14ac:dyDescent="0.3">
      <c r="A287" s="14" t="str">
        <f>'[1]9.2.4'!A8</f>
        <v>9.2.4 Die zehn größten deutschen Modemarken-Anbieter 2019 und 2021</v>
      </c>
    </row>
    <row r="288" spans="1:2" s="5" customFormat="1" ht="15.6" x14ac:dyDescent="0.3">
      <c r="A288" s="20" t="str">
        <f>'[1]9.3.1'!A6</f>
        <v>9.3 SCHUH- UND LEDERWARENINDUSTRIE</v>
      </c>
    </row>
    <row r="289" spans="1:1" s="5" customFormat="1" x14ac:dyDescent="0.3">
      <c r="A289" s="14" t="str">
        <f>'[1]9.3.1'!A8</f>
        <v>9.3.1 Unternehmen und Nettoumsätze der Schuh- und Lederindustrie 2020 und 2021</v>
      </c>
    </row>
    <row r="290" spans="1:1" s="5" customFormat="1" x14ac:dyDescent="0.3">
      <c r="A290" s="14" t="str">
        <f>'[1]9.3.2'!A8</f>
        <v>9.3.2 Umsatzgrößenklassen der Schuhindustrie 2020 und 2021</v>
      </c>
    </row>
    <row r="291" spans="1:1" s="5" customFormat="1" x14ac:dyDescent="0.3">
      <c r="A291" s="14" t="str">
        <f>'[1]9.3.3'!A8</f>
        <v>9.3.3 Umsatzgrößenklassen der Lederwarenindustrie 2020 und 2021</v>
      </c>
    </row>
    <row r="292" spans="1:1" ht="15.6" x14ac:dyDescent="0.3">
      <c r="A292" s="10" t="str">
        <f>'[1]9.4.1'!A6</f>
        <v>9.4 GROßHANDEL</v>
      </c>
    </row>
    <row r="293" spans="1:1" s="5" customFormat="1" x14ac:dyDescent="0.3">
      <c r="A293" s="14" t="str">
        <f>'[1]9.4.1'!A8</f>
        <v>9.4.1 Anzahl der Unternehmen und Nettoumsätze im Großhandel mit Bekleidung, Schuhen, Textilien und Lederwaren 2020 und 2021</v>
      </c>
    </row>
    <row r="294" spans="1:1" s="5" customFormat="1" x14ac:dyDescent="0.3">
      <c r="A294" s="14" t="str">
        <f>'[1]9.4.2'!A8</f>
        <v>9.4.2 Umsatzgrößenklassen des Großhandels mit Haustextilien 2020 und 2021</v>
      </c>
    </row>
    <row r="295" spans="1:1" s="5" customFormat="1" x14ac:dyDescent="0.3">
      <c r="A295" s="14" t="str">
        <f>'[1]9.4.3'!A8</f>
        <v>9.4.3 Umsatzgrößenklassen des Großhandels mit Bekleidung 2020 und 2021</v>
      </c>
    </row>
    <row r="296" spans="1:1" s="5" customFormat="1" x14ac:dyDescent="0.3">
      <c r="A296" s="14" t="str">
        <f>'[1]9.4.4'!A8</f>
        <v>9.4.4 Umsatzgrößenklassen des Großhandels mit Schuhen 2020 und 2021</v>
      </c>
    </row>
    <row r="297" spans="1:1" ht="15.6" x14ac:dyDescent="0.3">
      <c r="A297" s="10" t="str">
        <f>'[1]9.5.1'!A6</f>
        <v>9.5 HANDWERK</v>
      </c>
    </row>
    <row r="298" spans="1:1" s="5" customFormat="1" x14ac:dyDescent="0.3">
      <c r="A298" s="14" t="str">
        <f>'[1]9.5.1'!A8</f>
        <v>9.5.1 Anzahl der Handwerksbetriebe 2018 - 2023</v>
      </c>
    </row>
    <row r="299" spans="1:1" x14ac:dyDescent="0.3">
      <c r="A299" s="5"/>
    </row>
    <row r="300" spans="1:1" ht="21" x14ac:dyDescent="0.4">
      <c r="A300" s="13" t="str">
        <f>'[1]10.1.1'!A4</f>
        <v>10. NACHHALTIGKEIT IN DER BEKLEIDUNGS- UND TEXTILBRANCHE</v>
      </c>
    </row>
    <row r="302" spans="1:1" s="27" customFormat="1" ht="15.6" x14ac:dyDescent="0.3">
      <c r="A302" s="27" t="str">
        <f>'[1]10.1.1'!A6</f>
        <v>10.1 AKTUELLE SITUATION</v>
      </c>
    </row>
    <row r="303" spans="1:1" s="5" customFormat="1" x14ac:dyDescent="0.3">
      <c r="A303" s="29" t="str">
        <f>'[1]10.1.1'!A8</f>
        <v>10.1.1 Übersicht über die weltweit verwendeten Bekleidungsmaterialien und deren Risiken 2020</v>
      </c>
    </row>
    <row r="304" spans="1:1" s="5" customFormat="1" x14ac:dyDescent="0.3">
      <c r="A304" s="29" t="str">
        <f>'[1]10.1.2'!A8</f>
        <v>10.1.2 Weltweite Treibhausgasemissionen entlang der Wertschöpfungskette für Bekleidung und Schuhe 2021</v>
      </c>
    </row>
    <row r="305" spans="1:1" ht="15.6" x14ac:dyDescent="0.3">
      <c r="A305" s="10" t="str">
        <f>'[1]10.2.1'!A6</f>
        <v>10.2 VERBRAUCHERVERHALTEN BEZÜGLICH NACHHALTIGKEIT</v>
      </c>
    </row>
    <row r="306" spans="1:1" s="5" customFormat="1" x14ac:dyDescent="0.3">
      <c r="A306" s="29" t="str">
        <f>'[1]10.2.1'!A8</f>
        <v>10.2.1 Zusammensetzung des Kleiderschranks 2010, 2020 und 2030</v>
      </c>
    </row>
    <row r="307" spans="1:1" s="5" customFormat="1" x14ac:dyDescent="0.3">
      <c r="A307" s="29" t="str">
        <f>'[1]10.2.2'!A8</f>
        <v>10.2.2 Kleidungskauf, Kleidungsmenge und durchschnittliche Lebensspanne von Kleidungsstücken 2020</v>
      </c>
    </row>
    <row r="308" spans="1:1" s="5" customFormat="1" x14ac:dyDescent="0.3">
      <c r="A308" s="29" t="str">
        <f>'[1]10.2.3'!A8</f>
        <v>10.2.3 Einstellungen von Endverbrauchern zu Nachhaltigkeit beim Kleiderkauf 2020</v>
      </c>
    </row>
    <row r="309" spans="1:1" s="5" customFormat="1" x14ac:dyDescent="0.3">
      <c r="A309" s="29" t="str">
        <f>'[1]10.2.4'!A8</f>
        <v>10.2.4 Einstellungen zum Kauf nachhaltiger Mode 2020</v>
      </c>
    </row>
    <row r="310" spans="1:1" s="5" customFormat="1" x14ac:dyDescent="0.3">
      <c r="A310" s="29" t="str">
        <f>'[1]10.2.5'!A8</f>
        <v>10.2.5 Einstellung zur Verantwortung für die Produktionsbedingungen 2020</v>
      </c>
    </row>
    <row r="311" spans="1:1" s="5" customFormat="1" x14ac:dyDescent="0.3">
      <c r="A311" s="29" t="str">
        <f>'[1]10.2.6'!A8</f>
        <v>10.2.6 Relevanz von Nachhaltigkeitsfaktoren aus Sicht der Konsumenten im Bereich Kleidung und Schuhe</v>
      </c>
    </row>
    <row r="312" spans="1:1" s="28" customFormat="1" x14ac:dyDescent="0.3">
      <c r="A312" s="29" t="str">
        <f>'[1]10.2.7'!A8</f>
        <v>10.2.7 Umgang mit aussortierter Kleidung 2023</v>
      </c>
    </row>
    <row r="313" spans="1:1" x14ac:dyDescent="0.3">
      <c r="A313" s="29" t="str">
        <f>'[1]10.2.8'!A8</f>
        <v xml:space="preserve">10.2.8 Kauf von Secondhand-Artikeln 2023 </v>
      </c>
    </row>
    <row r="314" spans="1:1" x14ac:dyDescent="0.3">
      <c r="A314" s="29" t="str">
        <f>'[1]10.2.9'!A8</f>
        <v xml:space="preserve">10.2.9 Kanäle für Secondhand-Käufe 2023 </v>
      </c>
    </row>
  </sheetData>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29BFA-DFAF-472B-B892-9A9D4EF6DC1E}">
  <dimension ref="A1:Q100"/>
  <sheetViews>
    <sheetView workbookViewId="0"/>
  </sheetViews>
  <sheetFormatPr baseColWidth="10" defaultRowHeight="14.4" x14ac:dyDescent="0.3"/>
  <cols>
    <col min="1" max="1" width="24.88671875" customWidth="1"/>
    <col min="2" max="3" width="8.6640625" customWidth="1"/>
    <col min="4" max="4" width="12.6640625" customWidth="1"/>
    <col min="5" max="5" width="16.6640625" customWidth="1"/>
    <col min="6" max="6" width="8.6640625" customWidth="1"/>
    <col min="7" max="7" width="12.6640625" bestFit="1" customWidth="1"/>
    <col min="8" max="8" width="16.6640625" customWidth="1"/>
    <col min="9" max="9" width="8.6640625" customWidth="1"/>
    <col min="10" max="10" width="12.88671875" customWidth="1"/>
    <col min="11" max="11" width="16.6640625" customWidth="1"/>
    <col min="12" max="12" width="8.6640625" customWidth="1"/>
    <col min="13" max="13" width="12.88671875" customWidth="1"/>
    <col min="14" max="14" width="16.6640625" customWidth="1"/>
    <col min="15" max="15" width="8.6640625" customWidth="1"/>
    <col min="16" max="16" width="12.88671875" customWidth="1"/>
    <col min="17" max="17" width="16.6640625" customWidth="1"/>
  </cols>
  <sheetData>
    <row r="1" spans="1:17" ht="38.25" customHeight="1" x14ac:dyDescent="0.3">
      <c r="C1" s="30" t="s">
        <v>0</v>
      </c>
    </row>
    <row r="4" spans="1:17" ht="21" x14ac:dyDescent="0.4">
      <c r="A4" s="13" t="s">
        <v>23</v>
      </c>
    </row>
    <row r="5" spans="1:17" x14ac:dyDescent="0.3">
      <c r="A5" s="26"/>
    </row>
    <row r="6" spans="1:17" ht="17.399999999999999" x14ac:dyDescent="0.35">
      <c r="A6" s="31" t="s">
        <v>24</v>
      </c>
    </row>
    <row r="8" spans="1:17" ht="15.6" x14ac:dyDescent="0.3">
      <c r="A8" s="32" t="s">
        <v>72</v>
      </c>
    </row>
    <row r="9" spans="1:17" x14ac:dyDescent="0.3">
      <c r="A9" s="33"/>
      <c r="B9" s="34">
        <v>2018</v>
      </c>
      <c r="C9" s="256">
        <v>2019</v>
      </c>
      <c r="D9" s="257"/>
      <c r="E9" s="258"/>
      <c r="F9" s="256">
        <v>2020</v>
      </c>
      <c r="G9" s="257"/>
      <c r="H9" s="258"/>
      <c r="I9" s="259">
        <v>2021</v>
      </c>
      <c r="J9" s="259"/>
      <c r="K9" s="260"/>
      <c r="L9" s="259">
        <v>2022</v>
      </c>
      <c r="M9" s="259"/>
      <c r="N9" s="260"/>
      <c r="O9" s="259" t="s">
        <v>25</v>
      </c>
      <c r="P9" s="259"/>
      <c r="Q9" s="260"/>
    </row>
    <row r="10" spans="1:17" ht="25.5" customHeight="1" x14ac:dyDescent="0.3">
      <c r="A10" s="37"/>
      <c r="B10" s="38" t="s">
        <v>26</v>
      </c>
      <c r="C10" s="39" t="s">
        <v>26</v>
      </c>
      <c r="D10" s="39" t="s">
        <v>27</v>
      </c>
      <c r="E10" s="40" t="s">
        <v>28</v>
      </c>
      <c r="F10" s="41" t="s">
        <v>26</v>
      </c>
      <c r="G10" s="39" t="s">
        <v>27</v>
      </c>
      <c r="H10" s="40" t="s">
        <v>28</v>
      </c>
      <c r="I10" s="41" t="s">
        <v>26</v>
      </c>
      <c r="J10" s="39" t="s">
        <v>27</v>
      </c>
      <c r="K10" s="40" t="s">
        <v>28</v>
      </c>
      <c r="L10" s="41" t="s">
        <v>26</v>
      </c>
      <c r="M10" s="39" t="s">
        <v>27</v>
      </c>
      <c r="N10" s="40" t="s">
        <v>28</v>
      </c>
      <c r="O10" s="41" t="s">
        <v>26</v>
      </c>
      <c r="P10" s="39" t="s">
        <v>27</v>
      </c>
      <c r="Q10" s="40" t="s">
        <v>28</v>
      </c>
    </row>
    <row r="11" spans="1:17" x14ac:dyDescent="0.3">
      <c r="A11" s="42" t="s">
        <v>29</v>
      </c>
      <c r="B11" s="43">
        <v>3365.45</v>
      </c>
      <c r="C11" s="44">
        <v>3474.11</v>
      </c>
      <c r="D11" s="45">
        <f t="shared" ref="D11:D19" si="0">C11*100/B11-100</f>
        <v>3.2286915568497534</v>
      </c>
      <c r="E11" s="46">
        <v>1.0754716981132049</v>
      </c>
      <c r="F11" s="44">
        <v>3403.73</v>
      </c>
      <c r="G11" s="45">
        <f>F11*100/C11-100</f>
        <v>-2.0258425899007193</v>
      </c>
      <c r="H11" s="46">
        <v>-3.8267687138323652</v>
      </c>
      <c r="I11" s="44">
        <v>3617.45</v>
      </c>
      <c r="J11" s="45">
        <f>I11*100/F11-100</f>
        <v>6.2789939272503972</v>
      </c>
      <c r="K11" s="46">
        <v>3.1638198757763973</v>
      </c>
      <c r="L11" s="44">
        <v>3876.81</v>
      </c>
      <c r="M11" s="45">
        <f>L11*100/I11-100</f>
        <v>7.1696913571714873</v>
      </c>
      <c r="N11" s="46">
        <v>1.8062088428974619</v>
      </c>
      <c r="O11" s="47">
        <v>2017.76</v>
      </c>
      <c r="P11" s="45">
        <v>6.5556975528353121</v>
      </c>
      <c r="Q11" s="46">
        <v>-0.25609983237103506</v>
      </c>
    </row>
    <row r="12" spans="1:17" x14ac:dyDescent="0.3">
      <c r="A12" s="48" t="s">
        <v>30</v>
      </c>
      <c r="B12" s="49">
        <v>1753.39</v>
      </c>
      <c r="C12" s="50">
        <v>1804.5329999999999</v>
      </c>
      <c r="D12" s="51">
        <f t="shared" si="0"/>
        <v>2.9168068712608033</v>
      </c>
      <c r="E12" s="52">
        <v>1.583688952110009</v>
      </c>
      <c r="F12" s="50">
        <v>1708.6659999999999</v>
      </c>
      <c r="G12" s="51">
        <f t="shared" ref="G12:G19" si="1">F12*100/C12-100</f>
        <v>-5.3125656333245104</v>
      </c>
      <c r="H12" s="52">
        <v>-5.8532486930545247</v>
      </c>
      <c r="I12" s="50">
        <v>1785.49</v>
      </c>
      <c r="J12" s="51">
        <f t="shared" ref="J12:J19" si="2">I12*100/F12-100</f>
        <v>4.4961390933043646</v>
      </c>
      <c r="K12" s="52">
        <v>1.4972731779871111</v>
      </c>
      <c r="L12" s="50">
        <v>1979.297</v>
      </c>
      <c r="M12" s="51">
        <f t="shared" ref="M12:M19" si="3">L12*100/I12-100</f>
        <v>10.854555332149729</v>
      </c>
      <c r="N12" s="52">
        <v>3.9175459163735837</v>
      </c>
      <c r="O12" s="50"/>
      <c r="P12" s="51"/>
      <c r="Q12" s="52"/>
    </row>
    <row r="13" spans="1:17" x14ac:dyDescent="0.3">
      <c r="A13" s="53" t="s">
        <v>31</v>
      </c>
      <c r="B13" s="54">
        <v>708.93899999999996</v>
      </c>
      <c r="C13" s="55">
        <v>740.54499999999996</v>
      </c>
      <c r="D13" s="56">
        <f t="shared" si="0"/>
        <v>4.4582114963346697</v>
      </c>
      <c r="E13" s="57">
        <v>1.7257039055404277</v>
      </c>
      <c r="F13" s="55">
        <v>733.18799999999999</v>
      </c>
      <c r="G13" s="56">
        <f t="shared" si="1"/>
        <v>-0.99345752114994923</v>
      </c>
      <c r="H13" s="57">
        <v>-2.4464285714285694</v>
      </c>
      <c r="I13" s="55">
        <v>770.49699999999996</v>
      </c>
      <c r="J13" s="56">
        <f t="shared" si="2"/>
        <v>5.0885993769674371</v>
      </c>
      <c r="K13" s="57">
        <v>-0.15559216547684684</v>
      </c>
      <c r="L13" s="55">
        <v>856.19399999999996</v>
      </c>
      <c r="M13" s="56">
        <f t="shared" si="3"/>
        <v>11.122301579370202</v>
      </c>
      <c r="N13" s="57">
        <v>0.11916765973049337</v>
      </c>
      <c r="O13" s="55"/>
      <c r="P13" s="56"/>
      <c r="Q13" s="57"/>
    </row>
    <row r="14" spans="1:17" x14ac:dyDescent="0.3">
      <c r="A14" s="58" t="s">
        <v>32</v>
      </c>
      <c r="B14" s="49">
        <v>235.52699999999999</v>
      </c>
      <c r="C14" s="50">
        <v>241.17599999999999</v>
      </c>
      <c r="D14" s="51">
        <f t="shared" si="0"/>
        <v>2.3984511329911271</v>
      </c>
      <c r="E14" s="52">
        <v>0.9907176008568257</v>
      </c>
      <c r="F14" s="50">
        <v>217.12</v>
      </c>
      <c r="G14" s="51">
        <f t="shared" si="1"/>
        <v>-9.9744584867482615</v>
      </c>
      <c r="H14" s="52">
        <v>-11.10914714980116</v>
      </c>
      <c r="I14" s="50">
        <v>227.47800000000001</v>
      </c>
      <c r="J14" s="51">
        <f t="shared" si="2"/>
        <v>4.7706337509211494</v>
      </c>
      <c r="K14" s="52">
        <v>2.7937959832968744</v>
      </c>
      <c r="L14" s="50">
        <v>253.35499999999999</v>
      </c>
      <c r="M14" s="51">
        <f t="shared" si="3"/>
        <v>11.375605553064474</v>
      </c>
      <c r="N14" s="52">
        <v>4.0042557307283033</v>
      </c>
      <c r="O14" s="50"/>
      <c r="P14" s="51"/>
      <c r="Q14" s="52"/>
    </row>
    <row r="15" spans="1:17" x14ac:dyDescent="0.3">
      <c r="A15" s="59" t="s">
        <v>33</v>
      </c>
      <c r="B15" s="43">
        <v>345.48899999999998</v>
      </c>
      <c r="C15" s="44">
        <v>363.10899999999998</v>
      </c>
      <c r="D15" s="45">
        <f t="shared" si="0"/>
        <v>5.1000176561337867</v>
      </c>
      <c r="E15" s="46">
        <v>0.96681230826439446</v>
      </c>
      <c r="F15" s="44">
        <v>384.63299999999998</v>
      </c>
      <c r="G15" s="45">
        <f t="shared" si="1"/>
        <v>5.9276966420551389</v>
      </c>
      <c r="H15" s="46">
        <v>3.9314980204401024</v>
      </c>
      <c r="I15" s="44">
        <v>406.54</v>
      </c>
      <c r="J15" s="45">
        <f t="shared" si="2"/>
        <v>5.695559143391236</v>
      </c>
      <c r="K15" s="46">
        <v>-2.5868178596739853</v>
      </c>
      <c r="L15" s="44">
        <v>463.50900000000001</v>
      </c>
      <c r="M15" s="45">
        <f t="shared" si="3"/>
        <v>14.013135238844882</v>
      </c>
      <c r="N15" s="46">
        <v>-1.7733721353219352</v>
      </c>
      <c r="O15" s="44"/>
      <c r="P15" s="45"/>
      <c r="Q15" s="46"/>
    </row>
    <row r="16" spans="1:17" x14ac:dyDescent="0.3">
      <c r="A16" s="58" t="s">
        <v>34</v>
      </c>
      <c r="B16" s="49">
        <v>127.923</v>
      </c>
      <c r="C16" s="50">
        <v>136.26</v>
      </c>
      <c r="D16" s="51">
        <f t="shared" si="0"/>
        <v>6.5172017541802489</v>
      </c>
      <c r="E16" s="52">
        <v>5.0895298579871167</v>
      </c>
      <c r="F16" s="50">
        <v>131.435</v>
      </c>
      <c r="G16" s="51">
        <f t="shared" si="1"/>
        <v>-3.5410245119624193</v>
      </c>
      <c r="H16" s="52">
        <v>-4.0456605673996933</v>
      </c>
      <c r="I16" s="50">
        <v>136.47900000000001</v>
      </c>
      <c r="J16" s="51">
        <f t="shared" si="2"/>
        <v>3.8376383763837794</v>
      </c>
      <c r="K16" s="52">
        <v>2.073128061581528</v>
      </c>
      <c r="L16" s="50">
        <v>139.33000000000001</v>
      </c>
      <c r="M16" s="51">
        <f t="shared" si="3"/>
        <v>2.088966068039781</v>
      </c>
      <c r="N16" s="52">
        <v>-0.73699545805123989</v>
      </c>
      <c r="O16" s="50"/>
      <c r="P16" s="51"/>
      <c r="Q16" s="52"/>
    </row>
    <row r="17" spans="1:17" x14ac:dyDescent="0.3">
      <c r="A17" s="60" t="s">
        <v>35</v>
      </c>
      <c r="B17" s="54">
        <v>205.22</v>
      </c>
      <c r="C17" s="55">
        <v>206.25</v>
      </c>
      <c r="D17" s="56">
        <f t="shared" si="0"/>
        <v>0.50190039957119836</v>
      </c>
      <c r="E17" s="57"/>
      <c r="F17" s="55">
        <v>197.64099999999999</v>
      </c>
      <c r="G17" s="56">
        <f t="shared" si="1"/>
        <v>-4.1740606060606069</v>
      </c>
      <c r="H17" s="57"/>
      <c r="I17" s="55">
        <v>195.268</v>
      </c>
      <c r="J17" s="56">
        <f t="shared" si="2"/>
        <v>-1.20066180600179</v>
      </c>
      <c r="K17" s="57"/>
      <c r="L17" s="55">
        <v>76.277000000000001</v>
      </c>
      <c r="M17" s="56">
        <f t="shared" si="3"/>
        <v>-60.937275948952212</v>
      </c>
      <c r="N17" s="57"/>
      <c r="O17" s="55">
        <f>O18-O19</f>
        <v>98.689008999999942</v>
      </c>
      <c r="P17" s="56">
        <v>135.48758726961753</v>
      </c>
      <c r="Q17" s="57"/>
    </row>
    <row r="18" spans="1:17" x14ac:dyDescent="0.3">
      <c r="A18" s="58" t="s">
        <v>36</v>
      </c>
      <c r="B18" s="49">
        <v>1592.1559999999999</v>
      </c>
      <c r="C18" s="50">
        <v>1637.2639999999999</v>
      </c>
      <c r="D18" s="51">
        <f t="shared" si="0"/>
        <v>2.8331394662332059</v>
      </c>
      <c r="E18" s="52">
        <v>2.275209319257371</v>
      </c>
      <c r="F18" s="50">
        <v>1479.8389999999999</v>
      </c>
      <c r="G18" s="51">
        <f t="shared" si="1"/>
        <v>-9.6151262105561415</v>
      </c>
      <c r="H18" s="52">
        <v>-9.2543157145399562</v>
      </c>
      <c r="I18" s="50">
        <v>1710.3130000000001</v>
      </c>
      <c r="J18" s="51">
        <f t="shared" si="2"/>
        <v>15.574261794695246</v>
      </c>
      <c r="K18" s="52">
        <v>9.6685624632280849</v>
      </c>
      <c r="L18" s="50">
        <v>1974.2239999999999</v>
      </c>
      <c r="M18" s="51">
        <f t="shared" si="3"/>
        <v>15.430567387372946</v>
      </c>
      <c r="N18" s="52">
        <v>3.308297567954213</v>
      </c>
      <c r="O18" s="50">
        <v>797.76499999999999</v>
      </c>
      <c r="P18" s="51">
        <v>-4.2</v>
      </c>
      <c r="Q18" s="52"/>
    </row>
    <row r="19" spans="1:17" x14ac:dyDescent="0.3">
      <c r="A19" s="61" t="s">
        <v>37</v>
      </c>
      <c r="B19" s="62">
        <v>1386.9359999999999</v>
      </c>
      <c r="C19" s="63">
        <v>1431.0139999999999</v>
      </c>
      <c r="D19" s="64">
        <f t="shared" si="0"/>
        <v>3.1780846412523687</v>
      </c>
      <c r="E19" s="65">
        <v>3.3584047577400753</v>
      </c>
      <c r="F19" s="63">
        <v>1282.1980000000001</v>
      </c>
      <c r="G19" s="64">
        <f t="shared" si="1"/>
        <v>-10.399339209819047</v>
      </c>
      <c r="H19" s="65">
        <v>-8.2839735995938497</v>
      </c>
      <c r="I19" s="63">
        <v>1515.0450000000001</v>
      </c>
      <c r="J19" s="64">
        <f t="shared" si="2"/>
        <v>18.159987770999479</v>
      </c>
      <c r="K19" s="65">
        <v>8.8845834486576223</v>
      </c>
      <c r="L19" s="63">
        <v>1897.9469999999999</v>
      </c>
      <c r="M19" s="64">
        <f t="shared" si="3"/>
        <v>25.273308713602546</v>
      </c>
      <c r="N19" s="65">
        <v>6.6344687341128719</v>
      </c>
      <c r="O19" s="63">
        <v>699.07599100000004</v>
      </c>
      <c r="P19" s="64">
        <v>3.3</v>
      </c>
      <c r="Q19" s="65"/>
    </row>
    <row r="21" spans="1:17" s="5" customFormat="1" x14ac:dyDescent="0.3">
      <c r="A21" s="16" t="s">
        <v>38</v>
      </c>
    </row>
    <row r="23" spans="1:17" x14ac:dyDescent="0.3">
      <c r="A23" t="s">
        <v>39</v>
      </c>
    </row>
    <row r="25" spans="1:17" x14ac:dyDescent="0.3">
      <c r="A25" s="19"/>
    </row>
    <row r="26" spans="1:17" ht="30.75" customHeight="1" x14ac:dyDescent="0.3">
      <c r="A26" s="66" t="s">
        <v>29</v>
      </c>
      <c r="B26" s="255" t="s">
        <v>40</v>
      </c>
      <c r="C26" s="255"/>
      <c r="D26" s="255"/>
      <c r="E26" s="255"/>
      <c r="F26" s="255"/>
      <c r="G26" s="255"/>
      <c r="H26" s="255"/>
      <c r="I26" s="255"/>
      <c r="J26" s="255"/>
      <c r="K26" s="255"/>
      <c r="L26" s="255"/>
      <c r="M26" s="255"/>
      <c r="N26" s="255"/>
      <c r="O26" s="255"/>
      <c r="P26" s="255"/>
      <c r="Q26" s="255"/>
    </row>
    <row r="27" spans="1:17" ht="15.75" customHeight="1" x14ac:dyDescent="0.3">
      <c r="A27" s="66"/>
      <c r="B27" s="67"/>
      <c r="C27" s="67"/>
      <c r="D27" s="67"/>
      <c r="E27" s="67"/>
      <c r="F27" s="67"/>
      <c r="G27" s="67"/>
      <c r="H27" s="67"/>
      <c r="I27" s="67"/>
      <c r="J27" s="67"/>
      <c r="K27" s="67"/>
      <c r="L27" s="67"/>
      <c r="M27" s="67"/>
      <c r="N27" s="67"/>
      <c r="O27" s="67"/>
      <c r="P27" s="67"/>
      <c r="Q27" s="67"/>
    </row>
    <row r="28" spans="1:17" ht="45.75" customHeight="1" x14ac:dyDescent="0.3">
      <c r="A28" s="66" t="s">
        <v>30</v>
      </c>
      <c r="B28" s="255" t="s">
        <v>41</v>
      </c>
      <c r="C28" s="255"/>
      <c r="D28" s="255"/>
      <c r="E28" s="255"/>
      <c r="F28" s="255"/>
      <c r="G28" s="255"/>
      <c r="H28" s="255"/>
      <c r="I28" s="255"/>
      <c r="J28" s="255"/>
      <c r="K28" s="255"/>
      <c r="L28" s="255"/>
      <c r="M28" s="255"/>
      <c r="N28" s="255"/>
      <c r="O28" s="255"/>
      <c r="P28" s="255"/>
      <c r="Q28" s="255"/>
    </row>
    <row r="29" spans="1:17" ht="15" customHeight="1" x14ac:dyDescent="0.3">
      <c r="A29" s="66"/>
      <c r="B29" s="67"/>
      <c r="C29" s="67"/>
      <c r="D29" s="67"/>
      <c r="E29" s="67"/>
      <c r="F29" s="67"/>
      <c r="G29" s="67"/>
      <c r="H29" s="67"/>
      <c r="I29" s="67"/>
      <c r="J29" s="67"/>
      <c r="K29" s="67"/>
      <c r="L29" s="67"/>
      <c r="M29" s="67"/>
      <c r="N29" s="67"/>
      <c r="O29" s="67"/>
      <c r="P29" s="67"/>
      <c r="Q29" s="67"/>
    </row>
    <row r="30" spans="1:17" ht="46.5" customHeight="1" x14ac:dyDescent="0.3">
      <c r="A30" s="66" t="s">
        <v>31</v>
      </c>
      <c r="B30" s="255" t="s">
        <v>42</v>
      </c>
      <c r="C30" s="255"/>
      <c r="D30" s="255"/>
      <c r="E30" s="255"/>
      <c r="F30" s="255"/>
      <c r="G30" s="255"/>
      <c r="H30" s="255"/>
      <c r="I30" s="255"/>
      <c r="J30" s="255"/>
      <c r="K30" s="255"/>
      <c r="L30" s="255"/>
      <c r="M30" s="255"/>
      <c r="N30" s="255"/>
      <c r="O30" s="255"/>
      <c r="P30" s="255"/>
      <c r="Q30" s="255"/>
    </row>
    <row r="31" spans="1:17" ht="15" customHeight="1" x14ac:dyDescent="0.3">
      <c r="A31" s="66"/>
      <c r="B31" s="67"/>
      <c r="C31" s="67"/>
      <c r="D31" s="67"/>
      <c r="E31" s="67"/>
      <c r="F31" s="67"/>
      <c r="G31" s="67"/>
      <c r="H31" s="67"/>
      <c r="I31" s="67"/>
      <c r="J31" s="67"/>
      <c r="K31" s="67"/>
      <c r="L31" s="67"/>
      <c r="M31" s="67"/>
      <c r="N31" s="67"/>
      <c r="O31" s="67"/>
      <c r="P31" s="67"/>
      <c r="Q31" s="67"/>
    </row>
    <row r="32" spans="1:17" ht="15" customHeight="1" x14ac:dyDescent="0.3">
      <c r="A32" s="66" t="s">
        <v>35</v>
      </c>
      <c r="B32" s="255" t="s">
        <v>43</v>
      </c>
      <c r="C32" s="255"/>
      <c r="D32" s="255"/>
      <c r="E32" s="255"/>
      <c r="F32" s="255"/>
      <c r="G32" s="255"/>
      <c r="H32" s="255"/>
      <c r="I32" s="255"/>
      <c r="J32" s="255"/>
      <c r="K32" s="255"/>
      <c r="L32" s="255"/>
      <c r="M32" s="255"/>
      <c r="N32" s="255"/>
      <c r="O32" s="255"/>
      <c r="P32" s="255"/>
      <c r="Q32" s="255"/>
    </row>
    <row r="33" spans="1:17" x14ac:dyDescent="0.3">
      <c r="A33" s="68"/>
      <c r="B33" s="67"/>
      <c r="C33" s="67"/>
      <c r="D33" s="67"/>
      <c r="E33" s="67"/>
      <c r="F33" s="67"/>
      <c r="G33" s="67"/>
      <c r="H33" s="67"/>
      <c r="I33" s="67"/>
      <c r="J33" s="67"/>
      <c r="K33" s="67"/>
      <c r="L33" s="67"/>
      <c r="M33" s="67"/>
      <c r="N33" s="67"/>
      <c r="O33" s="67"/>
      <c r="P33" s="67"/>
      <c r="Q33" s="67"/>
    </row>
    <row r="34" spans="1:17" x14ac:dyDescent="0.3">
      <c r="A34" s="69"/>
    </row>
    <row r="35" spans="1:17" x14ac:dyDescent="0.3">
      <c r="A35" s="70" t="s">
        <v>44</v>
      </c>
    </row>
    <row r="36" spans="1:17" x14ac:dyDescent="0.3">
      <c r="A36" s="70" t="s">
        <v>45</v>
      </c>
    </row>
    <row r="37" spans="1:17" x14ac:dyDescent="0.3">
      <c r="A37" s="70" t="s">
        <v>46</v>
      </c>
    </row>
    <row r="39" spans="1:17" x14ac:dyDescent="0.3">
      <c r="A39" s="71" t="s">
        <v>47</v>
      </c>
    </row>
    <row r="82" spans="6:6" x14ac:dyDescent="0.3">
      <c r="F82">
        <v>50</v>
      </c>
    </row>
    <row r="100" spans="1:1" hidden="1" x14ac:dyDescent="0.3">
      <c r="A100" t="str">
        <f ca="1">MID(CELL("dateiname",A1),FIND("]",CELL("dateiname",A1))+1,255)</f>
        <v>1.1.1</v>
      </c>
    </row>
  </sheetData>
  <protectedRanges>
    <protectedRange sqref="I11:I19 D11:D19 F11:F19 O11:O19 A9:B19 L11:L19 C9:Q10" name="Bereich1"/>
    <protectedRange sqref="J11:K19 C11:C19 E11:E19 G11:H19 P11:Q19 M11:N19" name="Bereich1_1"/>
  </protectedRanges>
  <mergeCells count="9">
    <mergeCell ref="B28:Q28"/>
    <mergeCell ref="B30:Q30"/>
    <mergeCell ref="B32:Q32"/>
    <mergeCell ref="C9:E9"/>
    <mergeCell ref="F9:H9"/>
    <mergeCell ref="I9:K9"/>
    <mergeCell ref="L9:N9"/>
    <mergeCell ref="O9:Q9"/>
    <mergeCell ref="B26:Q26"/>
  </mergeCells>
  <hyperlinks>
    <hyperlink ref="A35" location="Inhalt!A1" display="zurück zum Inhaltsverzeichnis" xr:uid="{3A1C7433-11A7-4623-9A94-A99A01BE2292}"/>
    <hyperlink ref="A36" location="Glossar!A1" display="siehe auch Glossar" xr:uid="{D8175CB6-9E73-4F19-ABB8-86A4D2C62E25}"/>
    <hyperlink ref="A37" location="Quellen!A1" display="Quellenverzeichnis" xr:uid="{E08124E1-09A6-4B5E-9F5B-6AE1917E026A}"/>
  </hyperlink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F3CF6-51F9-4F73-88B4-28157E9B5E33}">
  <dimension ref="A1:F100"/>
  <sheetViews>
    <sheetView workbookViewId="0"/>
  </sheetViews>
  <sheetFormatPr baseColWidth="10" defaultRowHeight="14.4" x14ac:dyDescent="0.3"/>
  <cols>
    <col min="1" max="1" width="8.88671875" customWidth="1"/>
    <col min="2" max="3" width="12.6640625" customWidth="1"/>
    <col min="4" max="4" width="10.6640625" customWidth="1"/>
    <col min="5" max="5" width="12.6640625" customWidth="1"/>
  </cols>
  <sheetData>
    <row r="1" spans="1:4" ht="38.25" customHeight="1" x14ac:dyDescent="0.3">
      <c r="B1" s="72"/>
      <c r="C1" s="73"/>
      <c r="D1" s="30" t="s">
        <v>0</v>
      </c>
    </row>
    <row r="4" spans="1:4" ht="21" x14ac:dyDescent="0.4">
      <c r="A4" s="13" t="s">
        <v>48</v>
      </c>
    </row>
    <row r="5" spans="1:4" x14ac:dyDescent="0.3">
      <c r="A5" s="26"/>
    </row>
    <row r="6" spans="1:4" ht="17.399999999999999" x14ac:dyDescent="0.35">
      <c r="A6" s="31" t="s">
        <v>49</v>
      </c>
    </row>
    <row r="8" spans="1:4" ht="15.6" x14ac:dyDescent="0.3">
      <c r="A8" s="32" t="s">
        <v>71</v>
      </c>
      <c r="B8" s="5"/>
    </row>
    <row r="9" spans="1:4" ht="15.75" customHeight="1" x14ac:dyDescent="0.3">
      <c r="A9" s="74"/>
      <c r="B9" s="261" t="s">
        <v>50</v>
      </c>
      <c r="C9" s="262"/>
    </row>
    <row r="10" spans="1:4" ht="20.399999999999999" x14ac:dyDescent="0.3">
      <c r="A10" s="38"/>
      <c r="B10" s="75" t="s">
        <v>51</v>
      </c>
      <c r="C10" s="40" t="s">
        <v>27</v>
      </c>
    </row>
    <row r="11" spans="1:4" s="19" customFormat="1" ht="15" customHeight="1" x14ac:dyDescent="0.3">
      <c r="A11" s="76">
        <v>1980</v>
      </c>
      <c r="B11" s="77">
        <v>63</v>
      </c>
      <c r="C11" s="78"/>
    </row>
    <row r="12" spans="1:4" ht="15" customHeight="1" x14ac:dyDescent="0.3">
      <c r="A12" s="79">
        <v>1990</v>
      </c>
      <c r="B12" s="80">
        <v>77</v>
      </c>
      <c r="C12" s="81">
        <f t="shared" ref="C12:C17" si="0">B12*100/B11-100</f>
        <v>22.222222222222229</v>
      </c>
    </row>
    <row r="13" spans="1:4" x14ac:dyDescent="0.3">
      <c r="A13" s="76">
        <v>1995</v>
      </c>
      <c r="B13" s="82">
        <v>95</v>
      </c>
      <c r="C13" s="83">
        <f t="shared" si="0"/>
        <v>23.376623376623371</v>
      </c>
    </row>
    <row r="14" spans="1:4" x14ac:dyDescent="0.3">
      <c r="A14" s="79">
        <v>2000</v>
      </c>
      <c r="B14" s="84">
        <v>109</v>
      </c>
      <c r="C14" s="85">
        <f t="shared" si="0"/>
        <v>14.736842105263165</v>
      </c>
    </row>
    <row r="15" spans="1:4" x14ac:dyDescent="0.3">
      <c r="A15" s="76">
        <v>2005</v>
      </c>
      <c r="B15" s="45">
        <v>116</v>
      </c>
      <c r="C15" s="86">
        <f t="shared" si="0"/>
        <v>6.4220183486238511</v>
      </c>
    </row>
    <row r="16" spans="1:4" x14ac:dyDescent="0.3">
      <c r="A16" s="79">
        <v>2010</v>
      </c>
      <c r="B16" s="51">
        <v>121.5</v>
      </c>
      <c r="C16" s="87">
        <f t="shared" si="0"/>
        <v>4.7413793103448256</v>
      </c>
    </row>
    <row r="17" spans="1:3" x14ac:dyDescent="0.3">
      <c r="A17" s="76">
        <v>2015</v>
      </c>
      <c r="B17" s="45">
        <v>123.7</v>
      </c>
      <c r="C17" s="86">
        <f t="shared" si="0"/>
        <v>1.8106995884773625</v>
      </c>
    </row>
    <row r="18" spans="1:3" x14ac:dyDescent="0.3">
      <c r="A18" s="79">
        <v>2020</v>
      </c>
      <c r="B18" s="51">
        <v>125</v>
      </c>
      <c r="C18" s="87">
        <f>B18*100/B17-100</f>
        <v>1.0509296685529534</v>
      </c>
    </row>
    <row r="19" spans="1:3" x14ac:dyDescent="0.3">
      <c r="A19" s="76">
        <v>2021</v>
      </c>
      <c r="B19" s="88">
        <v>124.8</v>
      </c>
      <c r="C19" s="86">
        <f t="shared" ref="C19:C20" si="1">B19*100/B18-100</f>
        <v>-0.15999999999999659</v>
      </c>
    </row>
    <row r="20" spans="1:3" x14ac:dyDescent="0.3">
      <c r="A20" s="89">
        <v>2022</v>
      </c>
      <c r="B20" s="51">
        <v>124.5</v>
      </c>
      <c r="C20" s="87">
        <f t="shared" si="1"/>
        <v>-0.2403846153846132</v>
      </c>
    </row>
    <row r="21" spans="1:3" x14ac:dyDescent="0.3">
      <c r="B21" s="90"/>
      <c r="C21" s="90"/>
    </row>
    <row r="22" spans="1:3" x14ac:dyDescent="0.3">
      <c r="A22" s="71" t="s">
        <v>52</v>
      </c>
    </row>
    <row r="23" spans="1:3" x14ac:dyDescent="0.3">
      <c r="A23" s="71"/>
    </row>
    <row r="24" spans="1:3" x14ac:dyDescent="0.3">
      <c r="A24" t="s">
        <v>53</v>
      </c>
    </row>
    <row r="26" spans="1:3" x14ac:dyDescent="0.3">
      <c r="A26" s="71"/>
    </row>
    <row r="27" spans="1:3" x14ac:dyDescent="0.3">
      <c r="A27" s="70" t="s">
        <v>44</v>
      </c>
    </row>
    <row r="28" spans="1:3" x14ac:dyDescent="0.3">
      <c r="A28" s="70" t="s">
        <v>45</v>
      </c>
    </row>
    <row r="29" spans="1:3" x14ac:dyDescent="0.3">
      <c r="A29" s="70" t="s">
        <v>46</v>
      </c>
    </row>
    <row r="31" spans="1:3" x14ac:dyDescent="0.3">
      <c r="A31" s="71" t="s">
        <v>47</v>
      </c>
    </row>
    <row r="55" spans="1:1" x14ac:dyDescent="0.3">
      <c r="A55" s="68"/>
    </row>
    <row r="56" spans="1:1" x14ac:dyDescent="0.3">
      <c r="A56" s="69"/>
    </row>
    <row r="82" spans="6:6" x14ac:dyDescent="0.3">
      <c r="F82">
        <v>50</v>
      </c>
    </row>
    <row r="100" spans="1:1" hidden="1" x14ac:dyDescent="0.3">
      <c r="A100" t="str">
        <f ca="1">MID(CELL("dateiname",A1),FIND("]",CELL("dateiname",A1))+1,255)</f>
        <v>2.4.2</v>
      </c>
    </row>
  </sheetData>
  <mergeCells count="1">
    <mergeCell ref="B9:C9"/>
  </mergeCells>
  <hyperlinks>
    <hyperlink ref="A27" location="Inhalt!A1" display="zurück zum Inhaltsverzeichnis" xr:uid="{DAA72EE1-3368-4E6B-82DF-CB3015005CEA}"/>
    <hyperlink ref="A28" location="Glossar!A1" display="siehe auch Glossar" xr:uid="{471A4892-42FC-40D0-B3C8-4F2C2EBE1D3D}"/>
    <hyperlink ref="A29" location="Quellen!A1" display="Quellenverzeichnis" xr:uid="{1EC60B33-2A58-42B1-AA18-B220F9C511F3}"/>
  </hyperlink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5B8AB-48FB-437A-B816-1E556BBDFCA3}">
  <dimension ref="A1:N100"/>
  <sheetViews>
    <sheetView workbookViewId="0"/>
  </sheetViews>
  <sheetFormatPr baseColWidth="10" defaultRowHeight="14.4" x14ac:dyDescent="0.3"/>
  <cols>
    <col min="1" max="1" width="41.6640625" customWidth="1"/>
    <col min="2" max="3" width="8.6640625" customWidth="1"/>
    <col min="4" max="4" width="12.6640625" customWidth="1"/>
    <col min="5" max="6" width="10.6640625" customWidth="1"/>
    <col min="7" max="8" width="8.6640625" customWidth="1"/>
    <col min="9" max="9" width="12.6640625" customWidth="1"/>
    <col min="10" max="11" width="10.6640625" customWidth="1"/>
  </cols>
  <sheetData>
    <row r="1" spans="1:14" ht="38.25" customHeight="1" x14ac:dyDescent="0.3">
      <c r="B1" s="30" t="s">
        <v>0</v>
      </c>
    </row>
    <row r="4" spans="1:14" ht="21" x14ac:dyDescent="0.4">
      <c r="A4" s="13" t="s">
        <v>54</v>
      </c>
    </row>
    <row r="5" spans="1:14" x14ac:dyDescent="0.3">
      <c r="A5" s="26"/>
    </row>
    <row r="6" spans="1:14" ht="17.399999999999999" x14ac:dyDescent="0.35">
      <c r="A6" s="31" t="s">
        <v>55</v>
      </c>
    </row>
    <row r="8" spans="1:14" ht="15.6" x14ac:dyDescent="0.3">
      <c r="A8" s="32" t="s">
        <v>70</v>
      </c>
    </row>
    <row r="9" spans="1:14" x14ac:dyDescent="0.3">
      <c r="A9" s="33"/>
      <c r="B9" s="263" t="s">
        <v>56</v>
      </c>
      <c r="C9" s="264"/>
      <c r="D9" s="264"/>
      <c r="E9" s="264"/>
      <c r="F9" s="265"/>
      <c r="G9" s="263" t="s">
        <v>57</v>
      </c>
      <c r="H9" s="264"/>
      <c r="I9" s="264"/>
      <c r="J9" s="264"/>
      <c r="K9" s="265"/>
    </row>
    <row r="10" spans="1:14" ht="25.5" customHeight="1" x14ac:dyDescent="0.3">
      <c r="A10" s="37"/>
      <c r="B10" s="91">
        <v>2020</v>
      </c>
      <c r="C10" s="91">
        <v>2021</v>
      </c>
      <c r="D10" s="39" t="s">
        <v>58</v>
      </c>
      <c r="E10" s="39" t="s">
        <v>59</v>
      </c>
      <c r="F10" s="40" t="s">
        <v>60</v>
      </c>
      <c r="G10" s="91">
        <v>2020</v>
      </c>
      <c r="H10" s="91">
        <v>2021</v>
      </c>
      <c r="I10" s="39" t="s">
        <v>58</v>
      </c>
      <c r="J10" s="39" t="s">
        <v>59</v>
      </c>
      <c r="K10" s="40" t="s">
        <v>60</v>
      </c>
    </row>
    <row r="11" spans="1:14" ht="15" customHeight="1" x14ac:dyDescent="0.3">
      <c r="A11" s="92" t="s">
        <v>61</v>
      </c>
      <c r="B11" s="93">
        <f>SUM(B12,B16)</f>
        <v>29950</v>
      </c>
      <c r="C11" s="93">
        <f>SUM(C12,C16)</f>
        <v>28167</v>
      </c>
      <c r="D11" s="94">
        <f>C11*100/B11-100</f>
        <v>-5.9532554257095143</v>
      </c>
      <c r="E11" s="95">
        <f>SUM(E16,E12)</f>
        <v>100</v>
      </c>
      <c r="F11" s="96">
        <f>SUM(F16,F12)</f>
        <v>100</v>
      </c>
      <c r="G11" s="97">
        <f>SUM(G12,G16)</f>
        <v>40089.478999999999</v>
      </c>
      <c r="H11" s="97">
        <f>SUM(H12,H16)</f>
        <v>39623.587</v>
      </c>
      <c r="I11" s="94">
        <f>H11*100/G11-100</f>
        <v>-1.1621303434748995</v>
      </c>
      <c r="J11" s="95">
        <f>SUM(J16,J12)</f>
        <v>100</v>
      </c>
      <c r="K11" s="96">
        <f>SUM(K16,K12)</f>
        <v>100</v>
      </c>
      <c r="M11" s="50"/>
      <c r="N11" s="50"/>
    </row>
    <row r="12" spans="1:14" ht="15" customHeight="1" x14ac:dyDescent="0.3">
      <c r="A12" s="98" t="s">
        <v>62</v>
      </c>
      <c r="B12" s="99">
        <f>SUM(B13:B15)</f>
        <v>25764</v>
      </c>
      <c r="C12" s="99">
        <f>SUM(C13:C15)</f>
        <v>24257</v>
      </c>
      <c r="D12" s="100">
        <f t="shared" ref="D12:D18" si="0">C12*100/B12-100</f>
        <v>-5.8492470113336452</v>
      </c>
      <c r="E12" s="101">
        <f>B12*100/B11</f>
        <v>86.023372287145236</v>
      </c>
      <c r="F12" s="102">
        <f>C12*100/C11</f>
        <v>86.118507473284339</v>
      </c>
      <c r="G12" s="103">
        <f>SUM(G13:G15)</f>
        <v>33840.896000000001</v>
      </c>
      <c r="H12" s="103">
        <f>SUM(H13:H15)</f>
        <v>33276.599000000002</v>
      </c>
      <c r="I12" s="100">
        <f t="shared" ref="I12:I18" si="1">H12*100/G12-100</f>
        <v>-1.6675001749362508</v>
      </c>
      <c r="J12" s="101">
        <f>G12*100/G11</f>
        <v>84.413409313700484</v>
      </c>
      <c r="K12" s="102">
        <f>H12*100/H11</f>
        <v>83.98179347064162</v>
      </c>
      <c r="M12" s="50"/>
      <c r="N12" s="50"/>
    </row>
    <row r="13" spans="1:14" ht="15" customHeight="1" x14ac:dyDescent="0.3">
      <c r="A13" s="104" t="s">
        <v>63</v>
      </c>
      <c r="B13" s="44">
        <v>13596</v>
      </c>
      <c r="C13" s="44">
        <v>12674</v>
      </c>
      <c r="D13" s="82">
        <f t="shared" si="0"/>
        <v>-6.7814062959694041</v>
      </c>
      <c r="E13" s="105">
        <f>B13*100/B11</f>
        <v>45.395659432387312</v>
      </c>
      <c r="F13" s="106">
        <f>C13*100/C11</f>
        <v>44.995917208080378</v>
      </c>
      <c r="G13" s="107">
        <v>25842.956999999999</v>
      </c>
      <c r="H13" s="107">
        <v>25882.721000000001</v>
      </c>
      <c r="I13" s="82">
        <f t="shared" si="1"/>
        <v>0.15386784105240281</v>
      </c>
      <c r="J13" s="105">
        <f>G13*100/G11</f>
        <v>64.463189955648957</v>
      </c>
      <c r="K13" s="106">
        <f>H13*100/H11</f>
        <v>65.321499035410397</v>
      </c>
      <c r="M13" s="50"/>
      <c r="N13" s="50"/>
    </row>
    <row r="14" spans="1:14" ht="15" customHeight="1" x14ac:dyDescent="0.3">
      <c r="A14" s="108" t="s">
        <v>64</v>
      </c>
      <c r="B14" s="50">
        <v>8819</v>
      </c>
      <c r="C14" s="50">
        <v>8358</v>
      </c>
      <c r="D14" s="84">
        <f t="shared" si="0"/>
        <v>-5.2273500396870389</v>
      </c>
      <c r="E14" s="109">
        <f>B14*100/B11</f>
        <v>29.445742904841403</v>
      </c>
      <c r="F14" s="81">
        <f>C14*100/C11</f>
        <v>29.673021621045905</v>
      </c>
      <c r="G14" s="110">
        <v>4786.1840000000002</v>
      </c>
      <c r="H14" s="110">
        <v>4527.4139999999998</v>
      </c>
      <c r="I14" s="84">
        <f t="shared" si="1"/>
        <v>-5.4066036742423762</v>
      </c>
      <c r="J14" s="109">
        <f>G14*100/G11</f>
        <v>11.938753307320358</v>
      </c>
      <c r="K14" s="81">
        <f>H14*100/H11</f>
        <v>11.426057918481735</v>
      </c>
      <c r="M14" s="50"/>
      <c r="N14" s="50"/>
    </row>
    <row r="15" spans="1:14" ht="15" customHeight="1" x14ac:dyDescent="0.3">
      <c r="A15" s="104" t="s">
        <v>65</v>
      </c>
      <c r="B15" s="44">
        <v>3349</v>
      </c>
      <c r="C15" s="44">
        <v>3225</v>
      </c>
      <c r="D15" s="82">
        <f t="shared" si="0"/>
        <v>-3.7025977903851839</v>
      </c>
      <c r="E15" s="105">
        <f>B15*100/B11</f>
        <v>11.181969949916528</v>
      </c>
      <c r="F15" s="106">
        <f>C15*100/C11</f>
        <v>11.449568644158058</v>
      </c>
      <c r="G15" s="107">
        <v>3211.7550000000001</v>
      </c>
      <c r="H15" s="107">
        <v>2866.4639999999999</v>
      </c>
      <c r="I15" s="82">
        <f t="shared" si="1"/>
        <v>-10.750851170154633</v>
      </c>
      <c r="J15" s="105">
        <f>G15*100/G11</f>
        <v>8.0114660507311655</v>
      </c>
      <c r="K15" s="106">
        <f>H15*100/H11</f>
        <v>7.2342365167494815</v>
      </c>
      <c r="M15" s="111"/>
      <c r="N15" s="50"/>
    </row>
    <row r="16" spans="1:14" ht="15" customHeight="1" x14ac:dyDescent="0.3">
      <c r="A16" s="98" t="s">
        <v>66</v>
      </c>
      <c r="B16" s="99">
        <f>SUM(B17:B18)</f>
        <v>4186</v>
      </c>
      <c r="C16" s="99">
        <f>SUM(C17:C18)</f>
        <v>3910</v>
      </c>
      <c r="D16" s="100">
        <f t="shared" si="0"/>
        <v>-6.5934065934065984</v>
      </c>
      <c r="E16" s="101">
        <f>B16*100/B11</f>
        <v>13.976627712854757</v>
      </c>
      <c r="F16" s="102">
        <f>C16*100/C11</f>
        <v>13.881492526715661</v>
      </c>
      <c r="G16" s="103">
        <f>SUM(G17:G18)</f>
        <v>6248.5830000000005</v>
      </c>
      <c r="H16" s="103">
        <f>SUM(H17:H18)</f>
        <v>6346.9879999999994</v>
      </c>
      <c r="I16" s="100">
        <f t="shared" si="1"/>
        <v>1.5748370470552828</v>
      </c>
      <c r="J16" s="101">
        <f>G16*100/G11</f>
        <v>15.586590686299516</v>
      </c>
      <c r="K16" s="102">
        <f>H16*100/H11</f>
        <v>16.018206529358384</v>
      </c>
      <c r="M16" s="50"/>
      <c r="N16" s="50"/>
    </row>
    <row r="17" spans="1:14" ht="15" customHeight="1" x14ac:dyDescent="0.3">
      <c r="A17" s="104" t="s">
        <v>67</v>
      </c>
      <c r="B17" s="112">
        <v>3147</v>
      </c>
      <c r="C17" s="112">
        <v>2946</v>
      </c>
      <c r="D17" s="82">
        <f t="shared" si="0"/>
        <v>-6.3870352716873242</v>
      </c>
      <c r="E17" s="105">
        <f>B17*100/B11</f>
        <v>10.507512520868113</v>
      </c>
      <c r="F17" s="106">
        <f>C17*100/C11</f>
        <v>10.459047821919267</v>
      </c>
      <c r="G17" s="107">
        <v>5251.7280000000001</v>
      </c>
      <c r="H17" s="107">
        <v>5255.7259999999997</v>
      </c>
      <c r="I17" s="82">
        <f t="shared" si="1"/>
        <v>7.6127324187382328E-2</v>
      </c>
      <c r="J17" s="105">
        <f>G17*100/G11</f>
        <v>13.100015592619702</v>
      </c>
      <c r="K17" s="106">
        <f>H17*100/H11</f>
        <v>13.264134819495267</v>
      </c>
      <c r="M17" s="50"/>
      <c r="N17" s="50"/>
    </row>
    <row r="18" spans="1:14" ht="15" customHeight="1" x14ac:dyDescent="0.3">
      <c r="A18" s="113" t="s">
        <v>68</v>
      </c>
      <c r="B18" s="114">
        <v>1039</v>
      </c>
      <c r="C18" s="114">
        <v>964</v>
      </c>
      <c r="D18" s="115">
        <f t="shared" si="0"/>
        <v>-7.2184793070259872</v>
      </c>
      <c r="E18" s="116">
        <f>B18*100/B11</f>
        <v>3.4691151919866443</v>
      </c>
      <c r="F18" s="117">
        <f>C18*100/C11</f>
        <v>3.4224447047963928</v>
      </c>
      <c r="G18" s="118">
        <v>996.85500000000002</v>
      </c>
      <c r="H18" s="118">
        <v>1091.2619999999999</v>
      </c>
      <c r="I18" s="115">
        <f t="shared" si="1"/>
        <v>9.4704846743006641</v>
      </c>
      <c r="J18" s="116">
        <f>G18*100/G11</f>
        <v>2.4865750936798157</v>
      </c>
      <c r="K18" s="117">
        <f>H18*100/H11</f>
        <v>2.7540717098631178</v>
      </c>
      <c r="M18" s="50"/>
      <c r="N18" s="50"/>
    </row>
    <row r="20" spans="1:14" x14ac:dyDescent="0.3">
      <c r="A20" s="71" t="s">
        <v>69</v>
      </c>
    </row>
    <row r="21" spans="1:14" x14ac:dyDescent="0.3">
      <c r="A21" s="68"/>
    </row>
    <row r="22" spans="1:14" x14ac:dyDescent="0.3">
      <c r="A22" s="69"/>
    </row>
    <row r="23" spans="1:14" x14ac:dyDescent="0.3">
      <c r="A23" s="70" t="s">
        <v>44</v>
      </c>
    </row>
    <row r="24" spans="1:14" x14ac:dyDescent="0.3">
      <c r="A24" s="70" t="s">
        <v>45</v>
      </c>
    </row>
    <row r="25" spans="1:14" x14ac:dyDescent="0.3">
      <c r="A25" s="70" t="s">
        <v>46</v>
      </c>
    </row>
    <row r="27" spans="1:14" x14ac:dyDescent="0.3">
      <c r="A27" s="71" t="s">
        <v>47</v>
      </c>
    </row>
    <row r="82" spans="6:6" x14ac:dyDescent="0.3">
      <c r="F82">
        <v>50</v>
      </c>
    </row>
    <row r="100" spans="1:1" hidden="1" x14ac:dyDescent="0.3">
      <c r="A100" t="str">
        <f ca="1">MID(CELL("dateiname",A1),FIND("]",CELL("dateiname",A1))+1,255)</f>
        <v>3.2.1</v>
      </c>
    </row>
  </sheetData>
  <mergeCells count="2">
    <mergeCell ref="B9:F9"/>
    <mergeCell ref="G9:K9"/>
  </mergeCells>
  <hyperlinks>
    <hyperlink ref="A23" location="Inhalt!A1" display="zurück zum Inhaltsverzeichnis" xr:uid="{B6E61E55-0117-4F52-9619-BDE9BAA926F3}"/>
    <hyperlink ref="A24" location="Glossar!A1" display="siehe auch Glossar" xr:uid="{757A5479-8A90-4756-B1A7-CCCC5AA3701C}"/>
    <hyperlink ref="A25" location="Quellen!A1" display="Quellenverzeichnis" xr:uid="{D461518B-D535-47CE-B015-24971338FEB8}"/>
  </hyperlink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61C217-ABE5-4D50-A285-0081633DA294}">
  <dimension ref="A1:M100"/>
  <sheetViews>
    <sheetView workbookViewId="0"/>
  </sheetViews>
  <sheetFormatPr baseColWidth="10" defaultColWidth="11.44140625" defaultRowHeight="14.4" x14ac:dyDescent="0.3"/>
  <cols>
    <col min="1" max="1" width="22.109375" customWidth="1"/>
    <col min="2" max="4" width="10.6640625" customWidth="1"/>
  </cols>
  <sheetData>
    <row r="1" spans="1:10" ht="38.25" customHeight="1" x14ac:dyDescent="0.3">
      <c r="B1" s="30"/>
      <c r="C1" s="30" t="s">
        <v>0</v>
      </c>
    </row>
    <row r="4" spans="1:10" ht="21" x14ac:dyDescent="0.4">
      <c r="A4" s="13" t="s">
        <v>73</v>
      </c>
    </row>
    <row r="5" spans="1:10" x14ac:dyDescent="0.3">
      <c r="A5" s="26"/>
    </row>
    <row r="6" spans="1:10" ht="17.399999999999999" x14ac:dyDescent="0.35">
      <c r="A6" s="31" t="s">
        <v>75</v>
      </c>
    </row>
    <row r="8" spans="1:10" ht="15.6" x14ac:dyDescent="0.3">
      <c r="A8" s="32" t="s">
        <v>94</v>
      </c>
      <c r="B8" s="5"/>
      <c r="C8" s="5"/>
      <c r="D8" s="5"/>
    </row>
    <row r="9" spans="1:10" x14ac:dyDescent="0.3">
      <c r="A9" s="128" t="s">
        <v>58</v>
      </c>
      <c r="B9" s="36">
        <v>2018</v>
      </c>
      <c r="C9" s="35">
        <v>2019</v>
      </c>
      <c r="D9" s="129">
        <v>2020</v>
      </c>
      <c r="E9" s="129">
        <v>2021</v>
      </c>
      <c r="F9" s="35" t="s">
        <v>76</v>
      </c>
      <c r="G9" s="129">
        <v>2022</v>
      </c>
      <c r="H9" s="130" t="s">
        <v>77</v>
      </c>
      <c r="I9" s="129">
        <v>2023</v>
      </c>
      <c r="J9" s="130" t="s">
        <v>78</v>
      </c>
    </row>
    <row r="10" spans="1:10" s="19" customFormat="1" ht="15" customHeight="1" x14ac:dyDescent="0.3">
      <c r="A10" s="131" t="s">
        <v>79</v>
      </c>
      <c r="B10" s="132">
        <v>-4.3</v>
      </c>
      <c r="C10" s="133">
        <v>2.2999999999999998</v>
      </c>
      <c r="D10" s="134">
        <v>-22.2</v>
      </c>
      <c r="E10" s="134">
        <v>-4.5</v>
      </c>
      <c r="F10" s="134">
        <v>-24.1</v>
      </c>
      <c r="G10" s="134">
        <v>34.4</v>
      </c>
      <c r="H10" s="134">
        <v>2.1</v>
      </c>
      <c r="I10" s="134">
        <v>11.2</v>
      </c>
      <c r="J10" s="134">
        <v>9.8000000000000007</v>
      </c>
    </row>
    <row r="11" spans="1:10" ht="15" customHeight="1" x14ac:dyDescent="0.3">
      <c r="A11" s="135" t="s">
        <v>80</v>
      </c>
      <c r="B11" s="136">
        <v>-6.6</v>
      </c>
      <c r="C11" s="137">
        <v>5.6</v>
      </c>
      <c r="D11" s="138">
        <v>-4.4000000000000004</v>
      </c>
      <c r="E11" s="138">
        <v>-79</v>
      </c>
      <c r="F11" s="137">
        <v>-79.198966408268731</v>
      </c>
      <c r="G11" s="138">
        <v>275.2</v>
      </c>
      <c r="H11" s="138">
        <v>-21.963824289405693</v>
      </c>
      <c r="I11" s="138">
        <v>49.2</v>
      </c>
      <c r="J11" s="138">
        <v>16.408268733850122</v>
      </c>
    </row>
    <row r="12" spans="1:10" x14ac:dyDescent="0.3">
      <c r="A12" s="139" t="s">
        <v>81</v>
      </c>
      <c r="B12" s="140">
        <v>-7.4</v>
      </c>
      <c r="C12" s="141">
        <v>17.899999999999999</v>
      </c>
      <c r="D12" s="142">
        <v>-4.9000000000000004</v>
      </c>
      <c r="E12" s="142">
        <v>-71.5</v>
      </c>
      <c r="F12" s="141">
        <v>-72.072072072072075</v>
      </c>
      <c r="G12" s="142">
        <v>201.4</v>
      </c>
      <c r="H12" s="142">
        <v>-15.830115830115815</v>
      </c>
      <c r="I12" s="142">
        <v>28.6</v>
      </c>
      <c r="J12" s="142">
        <v>8.2368082368082298</v>
      </c>
    </row>
    <row r="13" spans="1:10" x14ac:dyDescent="0.3">
      <c r="A13" s="135" t="s">
        <v>82</v>
      </c>
      <c r="B13" s="143">
        <v>-18.5</v>
      </c>
      <c r="C13" s="144">
        <v>7.8</v>
      </c>
      <c r="D13" s="145">
        <v>-52.4</v>
      </c>
      <c r="E13" s="145">
        <v>23.7</v>
      </c>
      <c r="F13" s="144">
        <v>-38.797284190106687</v>
      </c>
      <c r="G13" s="145">
        <v>59.1</v>
      </c>
      <c r="H13" s="145">
        <v>-2.6188166828321897</v>
      </c>
      <c r="I13" s="145">
        <v>9.4</v>
      </c>
      <c r="J13" s="145">
        <v>6.498545101842879</v>
      </c>
    </row>
    <row r="14" spans="1:10" x14ac:dyDescent="0.3">
      <c r="A14" s="59" t="s">
        <v>83</v>
      </c>
      <c r="B14" s="46">
        <v>18.899999999999999</v>
      </c>
      <c r="C14" s="45">
        <v>-9.6</v>
      </c>
      <c r="D14" s="146">
        <v>-68.3</v>
      </c>
      <c r="E14" s="147">
        <v>14.9</v>
      </c>
      <c r="F14" s="45">
        <v>-61.754966887417218</v>
      </c>
      <c r="G14" s="146">
        <v>140</v>
      </c>
      <c r="H14" s="146">
        <v>-8.1953642384105905</v>
      </c>
      <c r="I14" s="146">
        <v>6.6</v>
      </c>
      <c r="J14" s="146">
        <v>-2.1523178807946977</v>
      </c>
    </row>
    <row r="15" spans="1:10" x14ac:dyDescent="0.3">
      <c r="A15" s="58" t="s">
        <v>84</v>
      </c>
      <c r="B15" s="52">
        <v>-9.4</v>
      </c>
      <c r="C15" s="51">
        <v>-2</v>
      </c>
      <c r="D15" s="148">
        <v>-18.600000000000001</v>
      </c>
      <c r="E15" s="149">
        <v>-27.1</v>
      </c>
      <c r="F15" s="51">
        <v>-40.54054054054054</v>
      </c>
      <c r="G15" s="148">
        <v>95.9</v>
      </c>
      <c r="H15" s="148">
        <v>16.495806150978567</v>
      </c>
      <c r="I15" s="148">
        <v>3.4</v>
      </c>
      <c r="J15" s="148">
        <v>20.410065237651438</v>
      </c>
    </row>
    <row r="16" spans="1:10" x14ac:dyDescent="0.3">
      <c r="A16" s="59" t="s">
        <v>85</v>
      </c>
      <c r="B16" s="46">
        <v>-2.2000000000000002</v>
      </c>
      <c r="C16" s="45">
        <v>9.3000000000000007</v>
      </c>
      <c r="D16" s="146">
        <v>-12.7</v>
      </c>
      <c r="E16" s="147">
        <v>20.3</v>
      </c>
      <c r="F16" s="45">
        <v>6.7927773000859872</v>
      </c>
      <c r="G16" s="146">
        <v>-13.1</v>
      </c>
      <c r="H16" s="146">
        <v>-7.2226999140154788</v>
      </c>
      <c r="I16" s="146">
        <v>21.2</v>
      </c>
      <c r="J16" s="146">
        <v>12.467755803955313</v>
      </c>
    </row>
    <row r="17" spans="1:13" x14ac:dyDescent="0.3">
      <c r="A17" s="58" t="s">
        <v>86</v>
      </c>
      <c r="B17" s="52">
        <v>-2.4</v>
      </c>
      <c r="C17" s="51">
        <v>4.7</v>
      </c>
      <c r="D17" s="148">
        <v>-8.1999999999999993</v>
      </c>
      <c r="E17" s="149">
        <v>3.5</v>
      </c>
      <c r="F17" s="51">
        <v>-1.2345679012345698</v>
      </c>
      <c r="G17" s="148">
        <v>0.8</v>
      </c>
      <c r="H17" s="148">
        <v>-0.4748338081671335</v>
      </c>
      <c r="I17" s="148">
        <v>14.7</v>
      </c>
      <c r="J17" s="148">
        <v>14.150047483380817</v>
      </c>
    </row>
    <row r="18" spans="1:13" x14ac:dyDescent="0.3">
      <c r="A18" s="59" t="s">
        <v>87</v>
      </c>
      <c r="B18" s="46">
        <v>-0.2</v>
      </c>
      <c r="C18" s="45">
        <v>3.6</v>
      </c>
      <c r="D18" s="146">
        <v>-9.1999999999999993</v>
      </c>
      <c r="E18" s="147">
        <v>8.1999999999999993</v>
      </c>
      <c r="F18" s="45">
        <v>0.28985507246376585</v>
      </c>
      <c r="G18" s="146">
        <v>4.5</v>
      </c>
      <c r="H18" s="146">
        <v>4.8309178743961354</v>
      </c>
      <c r="I18" s="146">
        <v>7</v>
      </c>
      <c r="J18" s="146">
        <v>12.173913043478265</v>
      </c>
    </row>
    <row r="19" spans="1:13" x14ac:dyDescent="0.3">
      <c r="A19" s="58" t="s">
        <v>88</v>
      </c>
      <c r="B19" s="52">
        <v>-13</v>
      </c>
      <c r="C19" s="51">
        <v>1.4</v>
      </c>
      <c r="D19" s="148">
        <v>-7.6</v>
      </c>
      <c r="E19" s="149">
        <v>-4.4000000000000004</v>
      </c>
      <c r="F19" s="51">
        <v>-9.466911764705884</v>
      </c>
      <c r="G19" s="148">
        <v>26.8</v>
      </c>
      <c r="H19" s="148">
        <v>14.797794117647058</v>
      </c>
      <c r="I19" s="148">
        <v>-10.6</v>
      </c>
      <c r="J19" s="148">
        <v>2.5735294117647101</v>
      </c>
    </row>
    <row r="20" spans="1:13" x14ac:dyDescent="0.3">
      <c r="A20" s="59" t="s">
        <v>89</v>
      </c>
      <c r="B20" s="46">
        <v>1.3</v>
      </c>
      <c r="C20" s="45">
        <v>1.4</v>
      </c>
      <c r="D20" s="146">
        <v>-5.6</v>
      </c>
      <c r="E20" s="147">
        <v>4.4000000000000004</v>
      </c>
      <c r="F20" s="45">
        <v>-0.43591979075850418</v>
      </c>
      <c r="G20" s="146">
        <v>1.8</v>
      </c>
      <c r="H20" s="146">
        <v>1.3949433304271963</v>
      </c>
      <c r="I20" s="146"/>
      <c r="J20" s="146"/>
    </row>
    <row r="21" spans="1:13" x14ac:dyDescent="0.3">
      <c r="A21" s="58" t="s">
        <v>90</v>
      </c>
      <c r="B21" s="52">
        <v>-0.7</v>
      </c>
      <c r="C21" s="51">
        <v>2</v>
      </c>
      <c r="D21" s="148">
        <v>-23.3</v>
      </c>
      <c r="E21" s="149">
        <v>22.7</v>
      </c>
      <c r="F21" s="51">
        <v>-5.2875695732838608</v>
      </c>
      <c r="G21" s="148">
        <v>17.600000000000001</v>
      </c>
      <c r="H21" s="148">
        <v>11.410018552875698</v>
      </c>
      <c r="I21" s="148"/>
      <c r="J21" s="148"/>
    </row>
    <row r="22" spans="1:13" x14ac:dyDescent="0.3">
      <c r="A22" s="61" t="s">
        <v>91</v>
      </c>
      <c r="B22" s="65">
        <v>-10.6</v>
      </c>
      <c r="C22" s="64">
        <v>-4.4000000000000004</v>
      </c>
      <c r="D22" s="150">
        <v>-41</v>
      </c>
      <c r="E22" s="151">
        <v>45.4</v>
      </c>
      <c r="F22" s="64">
        <v>-13.695652173913032</v>
      </c>
      <c r="G22" s="150">
        <v>44.3</v>
      </c>
      <c r="H22" s="150">
        <v>25.760869565217391</v>
      </c>
      <c r="I22" s="150"/>
      <c r="J22" s="150"/>
    </row>
    <row r="23" spans="1:13" x14ac:dyDescent="0.3">
      <c r="A23" s="152"/>
    </row>
    <row r="24" spans="1:13" x14ac:dyDescent="0.3">
      <c r="A24" s="153" t="s">
        <v>92</v>
      </c>
      <c r="B24" s="153"/>
      <c r="C24" s="153"/>
      <c r="D24" s="153"/>
      <c r="E24" s="153"/>
      <c r="F24" s="153"/>
      <c r="G24" s="153"/>
      <c r="H24" s="153"/>
      <c r="I24" s="153"/>
      <c r="J24" s="153"/>
      <c r="K24" s="153"/>
      <c r="L24" s="153"/>
      <c r="M24" s="153"/>
    </row>
    <row r="25" spans="1:13" x14ac:dyDescent="0.3">
      <c r="A25" s="66"/>
    </row>
    <row r="26" spans="1:13" x14ac:dyDescent="0.3">
      <c r="A26" s="154" t="s">
        <v>93</v>
      </c>
    </row>
    <row r="27" spans="1:13" x14ac:dyDescent="0.3">
      <c r="A27" s="66"/>
    </row>
    <row r="29" spans="1:13" x14ac:dyDescent="0.3">
      <c r="A29" s="70" t="s">
        <v>44</v>
      </c>
    </row>
    <row r="30" spans="1:13" x14ac:dyDescent="0.3">
      <c r="A30" s="70" t="s">
        <v>45</v>
      </c>
    </row>
    <row r="31" spans="1:13" x14ac:dyDescent="0.3">
      <c r="A31" s="70" t="s">
        <v>46</v>
      </c>
    </row>
    <row r="33" spans="1:1" x14ac:dyDescent="0.3">
      <c r="A33" s="71" t="s">
        <v>47</v>
      </c>
    </row>
    <row r="82" spans="6:6" x14ac:dyDescent="0.3">
      <c r="F82">
        <v>50</v>
      </c>
    </row>
    <row r="100" spans="1:1" hidden="1" x14ac:dyDescent="0.3">
      <c r="A100" t="str">
        <f ca="1">MID(CELL("dateiname",A1),FIND("]",CELL("dateiname",A1))+1,255)</f>
        <v>4.3.2</v>
      </c>
    </row>
  </sheetData>
  <hyperlinks>
    <hyperlink ref="A29" location="Inhalt!A1" display="zurück zum Inhaltsverzeichnis" xr:uid="{849A863F-6B5A-47E1-A00C-1802FC51B74E}"/>
    <hyperlink ref="A30" location="Glossar!A1" display="siehe auch Glossar" xr:uid="{7134F9BE-694F-4C3C-9D6A-A0222A043F06}"/>
    <hyperlink ref="A31" location="Quellen!A1" display="Quellenverzeichnis" xr:uid="{DF716ABD-BFA2-4B63-BDDD-79C49B7BE281}"/>
  </hyperlink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F29BA-66ED-45AC-90AB-10EFE77B9AA3}">
  <dimension ref="A1:L100"/>
  <sheetViews>
    <sheetView workbookViewId="0"/>
  </sheetViews>
  <sheetFormatPr baseColWidth="10" defaultRowHeight="14.4" x14ac:dyDescent="0.3"/>
  <cols>
    <col min="1" max="1" width="10.6640625" customWidth="1"/>
    <col min="3" max="3" width="12.6640625" customWidth="1"/>
    <col min="5" max="5" width="13.88671875" customWidth="1"/>
    <col min="8" max="8" width="13.88671875" customWidth="1"/>
    <col min="11" max="11" width="13.88671875" customWidth="1"/>
  </cols>
  <sheetData>
    <row r="1" spans="1:12" ht="38.25" customHeight="1" x14ac:dyDescent="0.3">
      <c r="C1" s="73"/>
      <c r="D1" s="30" t="s">
        <v>0</v>
      </c>
      <c r="F1" s="30"/>
    </row>
    <row r="4" spans="1:12" ht="21" x14ac:dyDescent="0.4">
      <c r="A4" s="13" t="s">
        <v>95</v>
      </c>
    </row>
    <row r="5" spans="1:12" x14ac:dyDescent="0.3">
      <c r="A5" s="26"/>
    </row>
    <row r="6" spans="1:12" ht="17.399999999999999" x14ac:dyDescent="0.35">
      <c r="A6" s="31" t="s">
        <v>96</v>
      </c>
    </row>
    <row r="8" spans="1:12" ht="15.6" x14ac:dyDescent="0.3">
      <c r="A8" s="32" t="s">
        <v>106</v>
      </c>
    </row>
    <row r="9" spans="1:12" x14ac:dyDescent="0.3">
      <c r="A9" s="155"/>
      <c r="B9" s="266" t="s">
        <v>97</v>
      </c>
      <c r="C9" s="267"/>
      <c r="D9" s="266" t="s">
        <v>98</v>
      </c>
      <c r="E9" s="268"/>
      <c r="F9" s="267"/>
      <c r="G9" s="266" t="s">
        <v>99</v>
      </c>
      <c r="H9" s="268"/>
      <c r="I9" s="267"/>
      <c r="J9" s="266" t="s">
        <v>100</v>
      </c>
      <c r="K9" s="268"/>
      <c r="L9" s="267"/>
    </row>
    <row r="10" spans="1:12" ht="30" customHeight="1" x14ac:dyDescent="0.3">
      <c r="A10" s="156"/>
      <c r="B10" s="157" t="s">
        <v>101</v>
      </c>
      <c r="C10" s="158" t="s">
        <v>58</v>
      </c>
      <c r="D10" s="159" t="s">
        <v>101</v>
      </c>
      <c r="E10" s="160" t="s">
        <v>102</v>
      </c>
      <c r="F10" s="39" t="s">
        <v>103</v>
      </c>
      <c r="G10" s="157" t="s">
        <v>101</v>
      </c>
      <c r="H10" s="160" t="s">
        <v>102</v>
      </c>
      <c r="I10" s="39" t="s">
        <v>103</v>
      </c>
      <c r="J10" s="157" t="s">
        <v>101</v>
      </c>
      <c r="K10" s="160" t="s">
        <v>102</v>
      </c>
      <c r="L10" s="40" t="s">
        <v>103</v>
      </c>
    </row>
    <row r="11" spans="1:12" x14ac:dyDescent="0.3">
      <c r="A11" s="161">
        <v>2013</v>
      </c>
      <c r="B11" s="121">
        <v>1462.1479999999999</v>
      </c>
      <c r="C11" s="162"/>
      <c r="D11" s="163">
        <v>60.435000000000002</v>
      </c>
      <c r="E11" s="164"/>
      <c r="F11" s="163">
        <f t="shared" ref="F11:F16" si="0">D11*100/B11</f>
        <v>4.1333025111001076</v>
      </c>
      <c r="G11" s="165">
        <v>7.6459999999999999</v>
      </c>
      <c r="H11" s="164"/>
      <c r="I11" s="163">
        <f t="shared" ref="I11:I20" si="1">G11*100/B11</f>
        <v>0.52292927938895384</v>
      </c>
      <c r="J11" s="165">
        <v>11.696</v>
      </c>
      <c r="K11" s="164"/>
      <c r="L11" s="166">
        <f t="shared" ref="L11:L20" si="2">J11*100/B11</f>
        <v>0.79991902324525288</v>
      </c>
    </row>
    <row r="12" spans="1:12" x14ac:dyDescent="0.3">
      <c r="A12" s="167">
        <v>2014</v>
      </c>
      <c r="B12" s="120">
        <v>1492.11</v>
      </c>
      <c r="C12" s="136">
        <f t="shared" ref="C12:C16" si="3">B12*100/B11-100</f>
        <v>2.0491769643018358</v>
      </c>
      <c r="D12" s="168">
        <v>61.015000000000001</v>
      </c>
      <c r="E12" s="137">
        <f t="shared" ref="E12:E17" si="4">F12*100/F11-100</f>
        <v>-1.0675913502535792</v>
      </c>
      <c r="F12" s="168">
        <f t="shared" si="0"/>
        <v>4.0891757310117889</v>
      </c>
      <c r="G12" s="169">
        <v>7.6619999999999999</v>
      </c>
      <c r="H12" s="137">
        <f t="shared" ref="H12:H20" si="5">I12*100/I11-100</f>
        <v>-1.8029711511427848</v>
      </c>
      <c r="I12" s="168">
        <f t="shared" si="1"/>
        <v>0.51350101534069215</v>
      </c>
      <c r="J12" s="169">
        <v>12.491</v>
      </c>
      <c r="K12" s="137">
        <f t="shared" ref="K12:K17" si="6">L12*100/L11-100</f>
        <v>4.652677071363442</v>
      </c>
      <c r="L12" s="170">
        <f t="shared" si="2"/>
        <v>0.83713667222925925</v>
      </c>
    </row>
    <row r="13" spans="1:12" x14ac:dyDescent="0.3">
      <c r="A13" s="161">
        <v>2015</v>
      </c>
      <c r="B13" s="124">
        <v>1530.4570000000001</v>
      </c>
      <c r="C13" s="162">
        <f t="shared" si="3"/>
        <v>2.5699847866444259</v>
      </c>
      <c r="D13" s="171">
        <v>59.482999999999997</v>
      </c>
      <c r="E13" s="164">
        <f t="shared" si="4"/>
        <v>-4.9535376094227672</v>
      </c>
      <c r="F13" s="171">
        <f t="shared" si="0"/>
        <v>3.8866168732607314</v>
      </c>
      <c r="G13" s="165">
        <v>8.6750000000000007</v>
      </c>
      <c r="H13" s="164">
        <f t="shared" si="5"/>
        <v>10.384233101370441</v>
      </c>
      <c r="I13" s="171">
        <f t="shared" si="1"/>
        <v>0.56682415775157358</v>
      </c>
      <c r="J13" s="172">
        <v>12.384</v>
      </c>
      <c r="K13" s="164">
        <f t="shared" si="6"/>
        <v>-3.3407449146475017</v>
      </c>
      <c r="L13" s="173">
        <f t="shared" si="2"/>
        <v>0.80917007142311093</v>
      </c>
    </row>
    <row r="14" spans="1:12" x14ac:dyDescent="0.3">
      <c r="A14" s="174">
        <v>2016</v>
      </c>
      <c r="B14" s="123">
        <v>1577.72</v>
      </c>
      <c r="C14" s="136">
        <f t="shared" si="3"/>
        <v>3.0881625553674468</v>
      </c>
      <c r="D14" s="175">
        <v>61.341000000000001</v>
      </c>
      <c r="E14" s="137">
        <f t="shared" si="4"/>
        <v>3.435794299737438E-2</v>
      </c>
      <c r="F14" s="175">
        <f t="shared" si="0"/>
        <v>3.8879522348705731</v>
      </c>
      <c r="G14" s="176">
        <v>8.9009999999999998</v>
      </c>
      <c r="H14" s="137">
        <f t="shared" si="5"/>
        <v>-0.46850697840629607</v>
      </c>
      <c r="I14" s="175">
        <f t="shared" si="1"/>
        <v>0.56416854701721475</v>
      </c>
      <c r="J14" s="177">
        <v>12.567</v>
      </c>
      <c r="K14" s="137">
        <f t="shared" si="6"/>
        <v>-1.5622059188492443</v>
      </c>
      <c r="L14" s="178">
        <f t="shared" si="2"/>
        <v>0.79652916867378243</v>
      </c>
    </row>
    <row r="15" spans="1:12" x14ac:dyDescent="0.3">
      <c r="A15" s="179">
        <v>2017</v>
      </c>
      <c r="B15" s="124">
        <v>1620.634</v>
      </c>
      <c r="C15" s="162">
        <f t="shared" si="3"/>
        <v>2.7200010141216353</v>
      </c>
      <c r="D15" s="171">
        <v>63.051000000000002</v>
      </c>
      <c r="E15" s="164">
        <f t="shared" si="4"/>
        <v>6.5901481302418574E-2</v>
      </c>
      <c r="F15" s="171">
        <f t="shared" si="0"/>
        <v>3.8905144529856837</v>
      </c>
      <c r="G15" s="180">
        <v>9.1780000000000008</v>
      </c>
      <c r="H15" s="164">
        <f t="shared" si="5"/>
        <v>0.38162857139580808</v>
      </c>
      <c r="I15" s="171">
        <f t="shared" si="1"/>
        <v>0.56632157538346106</v>
      </c>
      <c r="J15" s="172">
        <v>12.89</v>
      </c>
      <c r="K15" s="164">
        <f t="shared" si="6"/>
        <v>-0.14581134262748208</v>
      </c>
      <c r="L15" s="173">
        <f t="shared" si="2"/>
        <v>0.79536773879851963</v>
      </c>
    </row>
    <row r="16" spans="1:12" x14ac:dyDescent="0.3">
      <c r="A16" s="167">
        <v>2018</v>
      </c>
      <c r="B16" s="123">
        <v>1668.0329999999999</v>
      </c>
      <c r="C16" s="136">
        <f t="shared" si="3"/>
        <v>2.9247195850512782</v>
      </c>
      <c r="D16" s="175">
        <v>61.951000000000001</v>
      </c>
      <c r="E16" s="137">
        <f t="shared" si="4"/>
        <v>-4.5366545946751842</v>
      </c>
      <c r="F16" s="175">
        <f t="shared" si="0"/>
        <v>3.7140152502978063</v>
      </c>
      <c r="G16" s="169">
        <v>8.8849999999999998</v>
      </c>
      <c r="H16" s="137">
        <f t="shared" si="5"/>
        <v>-5.9433110512423752</v>
      </c>
      <c r="I16" s="175">
        <f t="shared" si="1"/>
        <v>0.53266332260812588</v>
      </c>
      <c r="J16" s="177">
        <v>12.010999999999999</v>
      </c>
      <c r="K16" s="137">
        <f t="shared" si="6"/>
        <v>-9.4670739401074115</v>
      </c>
      <c r="L16" s="178">
        <f t="shared" si="2"/>
        <v>0.72006968687070338</v>
      </c>
    </row>
    <row r="17" spans="1:12" x14ac:dyDescent="0.3">
      <c r="A17" s="161">
        <v>2019</v>
      </c>
      <c r="B17" s="124">
        <v>1717.075</v>
      </c>
      <c r="C17" s="162">
        <f>B17*100/B16-100</f>
        <v>2.9401096980695343</v>
      </c>
      <c r="D17" s="171">
        <v>62.292999999999999</v>
      </c>
      <c r="E17" s="164">
        <f t="shared" si="4"/>
        <v>-2.3198542384494658</v>
      </c>
      <c r="F17" s="171">
        <f>D17*100/B17</f>
        <v>3.6278555100971128</v>
      </c>
      <c r="G17" s="165">
        <v>9.1620000000000008</v>
      </c>
      <c r="H17" s="164">
        <f t="shared" si="5"/>
        <v>0.17243449473377837</v>
      </c>
      <c r="I17" s="171">
        <f t="shared" si="1"/>
        <v>0.53358181791709736</v>
      </c>
      <c r="J17" s="172">
        <v>12.019</v>
      </c>
      <c r="K17" s="164">
        <f t="shared" si="6"/>
        <v>-2.7914328972204601</v>
      </c>
      <c r="L17" s="173">
        <f t="shared" si="2"/>
        <v>0.69996942474848223</v>
      </c>
    </row>
    <row r="18" spans="1:12" x14ac:dyDescent="0.3">
      <c r="A18" s="174">
        <v>2020</v>
      </c>
      <c r="B18" s="123">
        <v>1639.588</v>
      </c>
      <c r="C18" s="136">
        <f t="shared" ref="C18:C20" si="7">B18*100/B17-100</f>
        <v>-4.5127324083106544</v>
      </c>
      <c r="D18" s="175">
        <v>54.378</v>
      </c>
      <c r="E18" s="137">
        <f>F18*100/F17-100</f>
        <v>-8.5805682199589768</v>
      </c>
      <c r="F18" s="168">
        <f>D18*100/B18</f>
        <v>3.3165648931316896</v>
      </c>
      <c r="G18" s="176">
        <v>9.6349999999999998</v>
      </c>
      <c r="H18" s="137">
        <f t="shared" si="5"/>
        <v>10.132618619679064</v>
      </c>
      <c r="I18" s="168">
        <f t="shared" si="1"/>
        <v>0.58764762855058716</v>
      </c>
      <c r="J18" s="176">
        <v>10.282999999999999</v>
      </c>
      <c r="K18" s="137">
        <f>L18*100/L17-100</f>
        <v>-10.400407471144632</v>
      </c>
      <c r="L18" s="170">
        <f t="shared" si="2"/>
        <v>0.62716975240121298</v>
      </c>
    </row>
    <row r="19" spans="1:12" x14ac:dyDescent="0.3">
      <c r="A19" s="42">
        <v>2021</v>
      </c>
      <c r="B19" s="124">
        <v>1709.722</v>
      </c>
      <c r="C19" s="140">
        <f t="shared" si="7"/>
        <v>4.2775380156478491</v>
      </c>
      <c r="D19" s="163">
        <v>54.918999999999997</v>
      </c>
      <c r="E19" s="141">
        <f>F19*100/F18-100</f>
        <v>-3.1479937479652591</v>
      </c>
      <c r="F19" s="171">
        <f t="shared" ref="F19:F20" si="8">D19*100/B19</f>
        <v>3.2121596376486936</v>
      </c>
      <c r="G19" s="165">
        <v>9.1910000000000007</v>
      </c>
      <c r="H19" s="164">
        <f t="shared" si="5"/>
        <v>-8.5212380904088292</v>
      </c>
      <c r="I19" s="171">
        <f t="shared" si="1"/>
        <v>0.53757277498915035</v>
      </c>
      <c r="J19" s="180">
        <v>10.736000000000001</v>
      </c>
      <c r="K19" s="141">
        <f>L19*100/L18-100</f>
        <v>0.12254908475424031</v>
      </c>
      <c r="L19" s="173">
        <f t="shared" si="2"/>
        <v>0.62793834319263608</v>
      </c>
    </row>
    <row r="20" spans="1:12" x14ac:dyDescent="0.3">
      <c r="A20" s="181">
        <v>2022</v>
      </c>
      <c r="B20" s="182">
        <v>1876.818</v>
      </c>
      <c r="C20" s="183">
        <f t="shared" si="7"/>
        <v>9.773284779630842</v>
      </c>
      <c r="D20" s="184">
        <v>63.826000000000001</v>
      </c>
      <c r="E20" s="185">
        <f>F20*100/F19-100</f>
        <v>5.8713247154656756</v>
      </c>
      <c r="F20" s="186">
        <f t="shared" si="8"/>
        <v>3.4007559603541742</v>
      </c>
      <c r="G20" s="187">
        <v>10.321999999999999</v>
      </c>
      <c r="H20" s="188">
        <f t="shared" si="5"/>
        <v>2.3067830131574141</v>
      </c>
      <c r="I20" s="186">
        <f t="shared" si="1"/>
        <v>0.54997341244595899</v>
      </c>
      <c r="J20" s="189">
        <v>12.615</v>
      </c>
      <c r="K20" s="185">
        <f>L20*100/L19-100</f>
        <v>7.0404908872786081</v>
      </c>
      <c r="L20" s="190">
        <f t="shared" si="2"/>
        <v>0.67214828502284185</v>
      </c>
    </row>
    <row r="21" spans="1:12" x14ac:dyDescent="0.3">
      <c r="B21" s="50"/>
      <c r="C21" s="191"/>
      <c r="D21" s="191"/>
      <c r="E21" s="191"/>
      <c r="G21" s="191"/>
      <c r="J21" s="50"/>
    </row>
    <row r="22" spans="1:12" x14ac:dyDescent="0.3">
      <c r="A22" s="192" t="s">
        <v>104</v>
      </c>
    </row>
    <row r="24" spans="1:12" x14ac:dyDescent="0.3">
      <c r="A24" t="s">
        <v>105</v>
      </c>
    </row>
    <row r="25" spans="1:12" x14ac:dyDescent="0.3">
      <c r="A25" s="66"/>
    </row>
    <row r="27" spans="1:12" x14ac:dyDescent="0.3">
      <c r="A27" s="70" t="s">
        <v>44</v>
      </c>
    </row>
    <row r="28" spans="1:12" x14ac:dyDescent="0.3">
      <c r="A28" s="70" t="s">
        <v>45</v>
      </c>
    </row>
    <row r="29" spans="1:12" x14ac:dyDescent="0.3">
      <c r="A29" s="70" t="s">
        <v>46</v>
      </c>
    </row>
    <row r="31" spans="1:12" x14ac:dyDescent="0.3">
      <c r="A31" s="71" t="s">
        <v>47</v>
      </c>
    </row>
    <row r="82" spans="6:6" x14ac:dyDescent="0.3">
      <c r="F82">
        <v>50</v>
      </c>
    </row>
    <row r="100" spans="1:1" hidden="1" x14ac:dyDescent="0.3">
      <c r="A100" t="str">
        <f ca="1">MID(CELL("dateiname",A1),FIND("]",CELL("dateiname",A1))+1,255)</f>
        <v>5.1.3</v>
      </c>
    </row>
  </sheetData>
  <mergeCells count="4">
    <mergeCell ref="B9:C9"/>
    <mergeCell ref="D9:F9"/>
    <mergeCell ref="G9:I9"/>
    <mergeCell ref="J9:L9"/>
  </mergeCells>
  <hyperlinks>
    <hyperlink ref="A27" location="Inhalt!A1" display="zurück zum Inhaltsverzeichnis" xr:uid="{7C48D534-888C-4775-B058-A7DA2C2A52D2}"/>
    <hyperlink ref="A28" location="Glossar!A1" display="siehe auch Glossar" xr:uid="{2DD45EE2-6499-41CB-B15D-3EE5D4AAEC42}"/>
    <hyperlink ref="A29" location="Quellen!A1" display="Quellenverzeichnis" xr:uid="{AB7ED60C-214B-4E3B-B0DF-7EDB0629C9BA}"/>
  </hyperlink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89B59-D9F2-4E87-BFD9-F19ECD253007}">
  <dimension ref="A1:F100"/>
  <sheetViews>
    <sheetView workbookViewId="0"/>
  </sheetViews>
  <sheetFormatPr baseColWidth="10" defaultColWidth="11.44140625" defaultRowHeight="14.4" x14ac:dyDescent="0.3"/>
  <cols>
    <col min="1" max="1" width="27.33203125" customWidth="1"/>
    <col min="2" max="4" width="10.44140625" customWidth="1"/>
  </cols>
  <sheetData>
    <row r="1" spans="1:4" ht="38.25" customHeight="1" x14ac:dyDescent="0.3">
      <c r="B1" s="30"/>
      <c r="C1" s="30" t="s">
        <v>0</v>
      </c>
    </row>
    <row r="4" spans="1:4" ht="21" x14ac:dyDescent="0.4">
      <c r="A4" s="13" t="s">
        <v>107</v>
      </c>
    </row>
    <row r="5" spans="1:4" x14ac:dyDescent="0.3">
      <c r="A5" s="26"/>
    </row>
    <row r="6" spans="1:4" ht="17.399999999999999" x14ac:dyDescent="0.35">
      <c r="A6" s="31" t="s">
        <v>108</v>
      </c>
    </row>
    <row r="8" spans="1:4" ht="15.6" x14ac:dyDescent="0.3">
      <c r="A8" s="32" t="s">
        <v>120</v>
      </c>
    </row>
    <row r="9" spans="1:4" ht="23.25" customHeight="1" x14ac:dyDescent="0.3">
      <c r="A9" s="193" t="s">
        <v>109</v>
      </c>
      <c r="B9" s="194">
        <v>2015</v>
      </c>
      <c r="C9" s="195">
        <v>2019</v>
      </c>
      <c r="D9" s="196">
        <v>2022</v>
      </c>
    </row>
    <row r="10" spans="1:4" s="19" customFormat="1" x14ac:dyDescent="0.3">
      <c r="A10" s="197" t="s">
        <v>74</v>
      </c>
      <c r="B10" s="198">
        <v>95</v>
      </c>
      <c r="C10" s="97">
        <v>92</v>
      </c>
      <c r="D10" s="199">
        <v>87</v>
      </c>
    </row>
    <row r="11" spans="1:4" s="203" customFormat="1" x14ac:dyDescent="0.3">
      <c r="A11" s="98" t="s">
        <v>110</v>
      </c>
      <c r="B11" s="200"/>
      <c r="C11" s="201"/>
      <c r="D11" s="202"/>
    </row>
    <row r="12" spans="1:4" ht="15" customHeight="1" x14ac:dyDescent="0.3">
      <c r="A12" s="204" t="s">
        <v>111</v>
      </c>
      <c r="B12" s="121">
        <v>118</v>
      </c>
      <c r="C12" s="107">
        <v>113</v>
      </c>
      <c r="D12" s="205">
        <v>107</v>
      </c>
    </row>
    <row r="13" spans="1:4" x14ac:dyDescent="0.3">
      <c r="A13" s="108" t="s">
        <v>112</v>
      </c>
      <c r="B13" s="120">
        <v>73</v>
      </c>
      <c r="C13" s="110">
        <v>71</v>
      </c>
      <c r="D13" s="206">
        <v>68</v>
      </c>
    </row>
    <row r="14" spans="1:4" s="203" customFormat="1" x14ac:dyDescent="0.3">
      <c r="A14" s="207" t="s">
        <v>113</v>
      </c>
      <c r="B14" s="208"/>
      <c r="C14" s="209"/>
      <c r="D14" s="210"/>
    </row>
    <row r="15" spans="1:4" x14ac:dyDescent="0.3">
      <c r="A15" s="108" t="s">
        <v>114</v>
      </c>
      <c r="B15" s="120">
        <v>92</v>
      </c>
      <c r="C15" s="110">
        <v>83</v>
      </c>
      <c r="D15" s="206">
        <v>74</v>
      </c>
    </row>
    <row r="16" spans="1:4" x14ac:dyDescent="0.3">
      <c r="A16" s="104" t="s">
        <v>115</v>
      </c>
      <c r="B16" s="121">
        <v>98</v>
      </c>
      <c r="C16" s="107">
        <v>91</v>
      </c>
      <c r="D16" s="205">
        <v>104</v>
      </c>
    </row>
    <row r="17" spans="1:4" x14ac:dyDescent="0.3">
      <c r="A17" s="108" t="s">
        <v>116</v>
      </c>
      <c r="B17" s="120">
        <v>97</v>
      </c>
      <c r="C17" s="110">
        <v>104</v>
      </c>
      <c r="D17" s="206">
        <v>82</v>
      </c>
    </row>
    <row r="18" spans="1:4" s="19" customFormat="1" ht="14.25" customHeight="1" x14ac:dyDescent="0.3">
      <c r="A18" s="204" t="s">
        <v>117</v>
      </c>
      <c r="B18" s="121">
        <v>94</v>
      </c>
      <c r="C18" s="107">
        <v>94</v>
      </c>
      <c r="D18" s="205">
        <v>93</v>
      </c>
    </row>
    <row r="19" spans="1:4" x14ac:dyDescent="0.3">
      <c r="A19" s="113" t="s">
        <v>118</v>
      </c>
      <c r="B19" s="127">
        <v>98</v>
      </c>
      <c r="C19" s="118">
        <v>88</v>
      </c>
      <c r="D19" s="211">
        <v>84</v>
      </c>
    </row>
    <row r="20" spans="1:4" x14ac:dyDescent="0.3">
      <c r="A20" s="212"/>
      <c r="B20" s="50"/>
      <c r="C20" s="50"/>
    </row>
    <row r="21" spans="1:4" ht="90.75" customHeight="1" x14ac:dyDescent="0.3">
      <c r="A21" s="255" t="s">
        <v>119</v>
      </c>
      <c r="B21" s="255"/>
      <c r="C21" s="255"/>
      <c r="D21" s="255"/>
    </row>
    <row r="22" spans="1:4" x14ac:dyDescent="0.3">
      <c r="A22" s="71"/>
    </row>
    <row r="24" spans="1:4" x14ac:dyDescent="0.3">
      <c r="A24" s="70" t="s">
        <v>44</v>
      </c>
    </row>
    <row r="25" spans="1:4" x14ac:dyDescent="0.3">
      <c r="A25" s="70" t="s">
        <v>45</v>
      </c>
    </row>
    <row r="26" spans="1:4" x14ac:dyDescent="0.3">
      <c r="A26" s="70" t="s">
        <v>46</v>
      </c>
    </row>
    <row r="28" spans="1:4" x14ac:dyDescent="0.3">
      <c r="A28" s="71" t="s">
        <v>47</v>
      </c>
    </row>
    <row r="82" spans="6:6" x14ac:dyDescent="0.3">
      <c r="F82">
        <v>50</v>
      </c>
    </row>
    <row r="100" spans="1:1" hidden="1" x14ac:dyDescent="0.3">
      <c r="A100" t="str">
        <f ca="1">MID(CELL("dateiname",A1),FIND("]",CELL("dateiname",A1))+1,255)</f>
        <v>6.1.7</v>
      </c>
    </row>
  </sheetData>
  <mergeCells count="1">
    <mergeCell ref="A21:D21"/>
  </mergeCells>
  <hyperlinks>
    <hyperlink ref="A24" location="Inhalt!A1" display="zurück zum Inhaltsverzeichnis" xr:uid="{3FCEF306-A2FB-48CD-BD0A-520BDB8C660C}"/>
    <hyperlink ref="A25" location="Glossar!A1" display="siehe auch Glossar" xr:uid="{51FFC416-8512-494B-AD51-FDDAB11F3F6E}"/>
    <hyperlink ref="A26" location="Quellen!A1" display="Quellenverzeichnis" xr:uid="{15708E48-B7A2-44FB-9657-DCAEE294D63B}"/>
  </hyperlink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Titel</vt:lpstr>
      <vt:lpstr>Impressum</vt:lpstr>
      <vt:lpstr>Inhaltsverzeichnis</vt:lpstr>
      <vt:lpstr>1.1.1</vt:lpstr>
      <vt:lpstr>2.4.2</vt:lpstr>
      <vt:lpstr>3.2.1</vt:lpstr>
      <vt:lpstr>4.3.2</vt:lpstr>
      <vt:lpstr>5.1.3</vt:lpstr>
      <vt:lpstr>6.1.7</vt:lpstr>
      <vt:lpstr>7.3.2</vt:lpstr>
      <vt:lpstr>8.2.3</vt:lpstr>
      <vt:lpstr>9.2.1</vt:lpstr>
      <vt:lpstr>10.2.7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Anja Anders</dc:creator>
  <cp:lastModifiedBy>Susanne Grass</cp:lastModifiedBy>
  <dcterms:created xsi:type="dcterms:W3CDTF">2023-11-21T17:47:24Z</dcterms:created>
  <dcterms:modified xsi:type="dcterms:W3CDTF">2023-11-22T08:23:55Z</dcterms:modified>
</cp:coreProperties>
</file>